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50"/>
  </bookViews>
  <sheets>
    <sheet name="Atenciones 2017" sheetId="2" r:id="rId1"/>
  </sheets>
  <definedNames>
    <definedName name="_xlnm.Print_Area" localSheetId="0">'Atenciones 2017'!$A$1:$N$16</definedName>
  </definedNames>
  <calcPr calcId="145621"/>
</workbook>
</file>

<file path=xl/calcChain.xml><?xml version="1.0" encoding="utf-8"?>
<calcChain xmlns="http://schemas.openxmlformats.org/spreadsheetml/2006/main">
  <c r="F16" i="2" l="1"/>
  <c r="E16" i="2"/>
  <c r="D16" i="2"/>
  <c r="B16" i="2"/>
  <c r="R99" i="2" l="1"/>
  <c r="Z66" i="2"/>
  <c r="X53" i="2" l="1"/>
  <c r="V53" i="2"/>
  <c r="T53" i="2"/>
  <c r="N53" i="2"/>
  <c r="Z27" i="2"/>
  <c r="J11" i="2" l="1"/>
  <c r="S99" i="2" l="1"/>
  <c r="J12" i="2" s="1"/>
  <c r="Q99" i="2"/>
  <c r="J53" i="2"/>
  <c r="F6" i="2" s="1"/>
  <c r="R53" i="2" l="1"/>
  <c r="J6" i="2" s="1"/>
  <c r="P53" i="2"/>
  <c r="I6" i="2" s="1"/>
  <c r="I7" i="2" s="1"/>
  <c r="H6" i="2"/>
  <c r="B53" i="2"/>
  <c r="M99" i="2" l="1"/>
  <c r="L99" i="2"/>
  <c r="K99" i="2"/>
  <c r="G11" i="2" l="1"/>
  <c r="H99" i="2" l="1"/>
  <c r="E11" i="2" s="1"/>
  <c r="H53" i="2"/>
  <c r="E6" i="2" s="1"/>
  <c r="F53" i="2" l="1"/>
  <c r="D6" i="2" s="1"/>
  <c r="D99" i="2" l="1"/>
  <c r="C11" i="2" s="1"/>
  <c r="D53" i="2"/>
  <c r="C6" i="2" s="1"/>
  <c r="B6" i="2"/>
  <c r="B11" i="2" l="1"/>
  <c r="J13" i="2"/>
  <c r="K13" i="2"/>
  <c r="L13" i="2"/>
  <c r="M13" i="2"/>
  <c r="C99" i="2"/>
  <c r="B12" i="2" s="1"/>
  <c r="B13" i="2" l="1"/>
  <c r="AB69" i="2"/>
  <c r="AB70" i="2"/>
  <c r="AC70" i="2"/>
  <c r="AC69" i="2"/>
  <c r="Z69" i="2"/>
  <c r="Z89" i="2"/>
  <c r="Z88" i="2"/>
  <c r="Z36" i="2"/>
  <c r="B120" i="2" s="1"/>
  <c r="Z29" i="2"/>
  <c r="O99" i="2" l="1"/>
  <c r="I99" i="2"/>
  <c r="G99" i="2"/>
  <c r="E99" i="2"/>
  <c r="W99" i="2"/>
  <c r="G13" i="2" l="1"/>
  <c r="D12" i="2"/>
  <c r="I13" i="2"/>
  <c r="E12" i="2"/>
  <c r="E13" i="2" s="1"/>
  <c r="C13" i="2"/>
  <c r="Y99" i="2"/>
  <c r="T99" i="2"/>
  <c r="U99" i="2"/>
  <c r="V99" i="2"/>
  <c r="X99" i="2"/>
  <c r="Z51" i="2" l="1"/>
  <c r="Z98" i="2" l="1"/>
  <c r="B140" i="2" s="1"/>
  <c r="N12" i="2" l="1"/>
  <c r="P99" i="2"/>
  <c r="N99" i="2"/>
  <c r="Z32" i="2" l="1"/>
  <c r="Z33" i="2"/>
  <c r="Z34" i="2"/>
  <c r="Z38" i="2"/>
  <c r="Z39" i="2"/>
  <c r="Z40" i="2"/>
  <c r="Z42" i="2"/>
  <c r="Z43" i="2"/>
  <c r="Z44" i="2"/>
  <c r="Z45" i="2"/>
  <c r="Z46" i="2"/>
  <c r="Z48" i="2"/>
  <c r="Z49" i="2"/>
  <c r="Z50" i="2"/>
  <c r="Z52" i="2"/>
  <c r="Z87" i="2"/>
  <c r="Z90" i="2"/>
  <c r="Z91" i="2"/>
  <c r="B134" i="2" s="1"/>
  <c r="Z92" i="2"/>
  <c r="B135" i="2" s="1"/>
  <c r="Z94" i="2"/>
  <c r="B136" i="2" s="1"/>
  <c r="Z95" i="2"/>
  <c r="B137" i="2" s="1"/>
  <c r="Z96" i="2"/>
  <c r="B138" i="2" s="1"/>
  <c r="Z97" i="2"/>
  <c r="B139" i="2" s="1"/>
  <c r="Z71" i="2"/>
  <c r="Z72" i="2"/>
  <c r="Z73" i="2"/>
  <c r="Z75" i="2"/>
  <c r="Z76" i="2"/>
  <c r="Z77" i="2"/>
  <c r="Z78" i="2"/>
  <c r="Z79" i="2"/>
  <c r="Z80" i="2"/>
  <c r="Z81" i="2"/>
  <c r="Z82" i="2"/>
  <c r="Z83" i="2"/>
  <c r="Z84" i="2"/>
  <c r="Z85" i="2"/>
  <c r="B132" i="2" s="1"/>
  <c r="Z86" i="2"/>
  <c r="Z70" i="2"/>
  <c r="Z61" i="2"/>
  <c r="Z62" i="2"/>
  <c r="Z63" i="2"/>
  <c r="Z64" i="2"/>
  <c r="Z65" i="2"/>
  <c r="Z67" i="2"/>
  <c r="B113" i="2" s="1"/>
  <c r="B124" i="2" l="1"/>
  <c r="B128" i="2"/>
  <c r="B129" i="2"/>
  <c r="B130" i="2"/>
  <c r="B118" i="2"/>
  <c r="B117" i="2"/>
  <c r="B123" i="2"/>
  <c r="B131" i="2"/>
  <c r="B127" i="2"/>
  <c r="B122" i="2"/>
  <c r="B116" i="2"/>
  <c r="B143" i="2"/>
  <c r="B142" i="2"/>
  <c r="B126" i="2"/>
  <c r="Z37" i="2"/>
  <c r="N6" i="2" l="1"/>
  <c r="N7" i="2" s="1"/>
  <c r="H13" i="2"/>
  <c r="F99" i="2"/>
  <c r="Z74" i="2"/>
  <c r="B121" i="2" s="1"/>
  <c r="J99" i="2"/>
  <c r="Z60" i="2"/>
  <c r="Z59" i="2"/>
  <c r="C7" i="2"/>
  <c r="C16" i="2" s="1"/>
  <c r="D7" i="2"/>
  <c r="E7" i="2"/>
  <c r="F7" i="2"/>
  <c r="G7" i="2"/>
  <c r="H7" i="2"/>
  <c r="J7" i="2"/>
  <c r="J16" i="2" s="1"/>
  <c r="K7" i="2"/>
  <c r="L7" i="2"/>
  <c r="M7" i="2"/>
  <c r="B7" i="2"/>
  <c r="Z28" i="2"/>
  <c r="B112" i="2" s="1"/>
  <c r="Z31" i="2"/>
  <c r="B115" i="2" s="1"/>
  <c r="Z26" i="2"/>
  <c r="B111" i="2" s="1"/>
  <c r="Z25" i="2"/>
  <c r="B110" i="2" s="1"/>
  <c r="Z24" i="2"/>
  <c r="B109" i="2" s="1"/>
  <c r="Z23" i="2"/>
  <c r="B108" i="2" s="1"/>
  <c r="Z22" i="2"/>
  <c r="Z21" i="2"/>
  <c r="F13" i="2" l="1"/>
  <c r="D11" i="2"/>
  <c r="D13" i="2" s="1"/>
  <c r="D17" i="2" s="1"/>
  <c r="B107" i="2"/>
  <c r="B106" i="2"/>
  <c r="H16" i="2"/>
  <c r="B147" i="2"/>
  <c r="B146" i="2"/>
  <c r="K16" i="2"/>
  <c r="L16" i="2"/>
  <c r="M16" i="2"/>
  <c r="G16" i="2"/>
  <c r="I16" i="2"/>
  <c r="Z99" i="2"/>
  <c r="Z53" i="2"/>
  <c r="J17" i="2" l="1"/>
  <c r="G17" i="2"/>
  <c r="B148" i="2"/>
  <c r="N11" i="2"/>
  <c r="N16" i="2"/>
  <c r="N13" i="2" l="1"/>
</calcChain>
</file>

<file path=xl/comments1.xml><?xml version="1.0" encoding="utf-8"?>
<comments xmlns="http://schemas.openxmlformats.org/spreadsheetml/2006/main">
  <authors>
    <author>Autor</author>
  </authors>
  <commentList>
    <comment ref="A94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<sst xmlns="http://schemas.openxmlformats.org/spreadsheetml/2006/main" count="299" uniqueCount="108">
  <si>
    <t>MOVIL 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</si>
  <si>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</si>
  <si>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</si>
  <si>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</si>
  <si>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</si>
  <si>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</si>
  <si>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</si>
  <si>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</si>
  <si>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</si>
  <si>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</si>
  <si>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</si>
  <si>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</si>
  <si>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Especialidad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</si>
  <si>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</si>
  <si>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</si>
  <si>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</si>
  <si>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</si>
  <si>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</si>
  <si>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</si>
  <si>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</si>
  <si>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</si>
  <si>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</si>
  <si>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</si>
  <si>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</si>
  <si>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</si>
  <si>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</si>
  <si>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Medicina General </t>
  </si>
  <si>
    <t xml:space="preserve">Odontología </t>
  </si>
  <si>
    <t>Total pacientes atendidos</t>
  </si>
  <si>
    <t>DICIEMBRE</t>
  </si>
  <si>
    <t>TOTALES</t>
  </si>
  <si>
    <t>Medicina</t>
  </si>
  <si>
    <t>Odontologia</t>
  </si>
  <si>
    <t>&lt; 1 año</t>
  </si>
  <si>
    <t>1 a 5 años</t>
  </si>
  <si>
    <t>&gt;65  años</t>
  </si>
  <si>
    <t>NNA</t>
  </si>
  <si>
    <t xml:space="preserve">MOVIL 1 </t>
  </si>
  <si>
    <t>Población Atendida x Edad</t>
  </si>
  <si>
    <t>6 a 12 años</t>
  </si>
  <si>
    <t>13 a 17 años</t>
  </si>
  <si>
    <t>18 a 25 años</t>
  </si>
  <si>
    <t>26 a 40 años</t>
  </si>
  <si>
    <t>41 a 64 años</t>
  </si>
  <si>
    <t>Mestizo</t>
  </si>
  <si>
    <t>Afroecuatoriano</t>
  </si>
  <si>
    <t>Indigena</t>
  </si>
  <si>
    <t>Respiratorias</t>
  </si>
  <si>
    <t>Digestivas</t>
  </si>
  <si>
    <t>O-M</t>
  </si>
  <si>
    <t>Nutricionales</t>
  </si>
  <si>
    <t>U-G</t>
  </si>
  <si>
    <t>Femenino</t>
  </si>
  <si>
    <t>Masculino</t>
  </si>
  <si>
    <t>LGBTI</t>
  </si>
  <si>
    <t>C-V</t>
  </si>
  <si>
    <t>Dermatológicas</t>
  </si>
  <si>
    <t>GENERO</t>
  </si>
  <si>
    <t>RAZA</t>
  </si>
  <si>
    <t>PATOLOGIAS</t>
  </si>
  <si>
    <t>Montubio</t>
  </si>
  <si>
    <t>CONTROL</t>
  </si>
  <si>
    <t>Discapacitados</t>
  </si>
  <si>
    <t>Embarazadas</t>
  </si>
  <si>
    <t>TIPO</t>
  </si>
  <si>
    <t>Urbano</t>
  </si>
  <si>
    <t>Rural</t>
  </si>
  <si>
    <t>TRATAMIENTO ODONTOLO</t>
  </si>
  <si>
    <t>Profilaxis</t>
  </si>
  <si>
    <t>Flour</t>
  </si>
  <si>
    <t>Exodoncia</t>
  </si>
  <si>
    <t>Obt</t>
  </si>
  <si>
    <t>Resina</t>
  </si>
  <si>
    <t>Dre AB</t>
  </si>
  <si>
    <t>Cons</t>
  </si>
  <si>
    <t>Blanca</t>
  </si>
  <si>
    <t>PATOLOGIAS MEDICAS</t>
  </si>
  <si>
    <t>TRATAMIENTO ODONTOLOGICO</t>
  </si>
  <si>
    <t xml:space="preserve">TOTAL DE PACIENTES </t>
  </si>
  <si>
    <t>UNIDADES MÉDICA MÓVILES</t>
  </si>
  <si>
    <t>medicina</t>
  </si>
  <si>
    <t>odontologia</t>
  </si>
  <si>
    <t xml:space="preserve">UNIDAD MÉDICA MOVIL 1 </t>
  </si>
  <si>
    <t>UNIDAD MÉDICA MOVIL 2</t>
  </si>
  <si>
    <t>RESUMEN TOTAL DE ATENCIONES MOVIL 1 y 2</t>
  </si>
  <si>
    <t>PACIENTES ATENDIDOS  EN LAS UNIDADES MEDICAS MÓVILES DE ACCIÓN SOCIAL MUNICIPAL</t>
  </si>
  <si>
    <t>AÑO 2017</t>
  </si>
  <si>
    <t>1 mes</t>
  </si>
  <si>
    <t>1 a 4 años</t>
  </si>
  <si>
    <t>5 a 9 años</t>
  </si>
  <si>
    <t>10 a 14 años</t>
  </si>
  <si>
    <t>15 a 19 años</t>
  </si>
  <si>
    <t>20 a 34 años</t>
  </si>
  <si>
    <t>35 a 49 años</t>
  </si>
  <si>
    <t>50 a 64 años</t>
  </si>
  <si>
    <t>MORBILIDAD</t>
  </si>
  <si>
    <t>PREVENTIVAS</t>
  </si>
  <si>
    <t>VISITA</t>
  </si>
  <si>
    <t>PRIMARIO</t>
  </si>
  <si>
    <t>SUBSECUENTE</t>
  </si>
  <si>
    <t>ESPECIAL</t>
  </si>
  <si>
    <t>20 a 35 años</t>
  </si>
  <si>
    <t>36 a 49 años</t>
  </si>
  <si>
    <t>Sellantes</t>
  </si>
  <si>
    <t>Exodoncia (sacar dientes)</t>
  </si>
  <si>
    <t>Resina (calzas)</t>
  </si>
  <si>
    <t>Obturación (previo a calza)</t>
  </si>
  <si>
    <t>Periodoncia (eliminación cálculos, sarro)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</si>
</sst>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9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rgb="FF000000"/>
      <name val="Calibri"/>
      <family val="2"/>
    </font>
    <font>
      <sz val="15"/>
      <color theme="1"/>
      <name val="Aharoni"/>
      <charset val="177"/>
    </font>
    <font>
      <sz val="14"/>
      <color theme="1"/>
      <name val="Aharoni"/>
      <charset val="177"/>
    </font>
    <font>
      <sz val="18"/>
      <color theme="1"/>
      <name val="Aharoni"/>
      <charset val="177"/>
    </font>
    <font>
      <b/>
      <sz val="18"/>
      <color theme="1"/>
      <name val="Aharoni"/>
      <charset val="177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4" xfId="0" applyFont="1" applyFill="1" applyBorder="1" applyAlignment="1">
      <alignment horizontal="left" indent="1"/>
    </xf>
    <xf numFmtId="0" fontId="5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5" fillId="0" borderId="9" xfId="0" applyFont="1" applyBorder="1" applyAlignment="1">
      <alignment horizontal="left" vertical="center" indent="1"/>
    </xf>
    <xf numFmtId="0" fontId="0" fillId="0" borderId="10" xfId="0" applyBorder="1" applyAlignment="1">
      <alignment horizontal="left" inden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6" xfId="0" applyBorder="1"/>
    <xf numFmtId="0" fontId="0" fillId="2" borderId="0" xfId="0" applyFill="1"/>
    <xf numFmtId="0" fontId="5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5" fillId="3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164" fontId="0" fillId="0" borderId="8" xfId="1" applyNumberFormat="1" applyFont="1" applyBorder="1" applyAlignment="1">
      <alignment horizontal="left" indent="1"/>
    </xf>
    <xf numFmtId="164" fontId="0" fillId="0" borderId="10" xfId="1" applyNumberFormat="1" applyFont="1" applyBorder="1" applyAlignment="1">
      <alignment horizontal="left" indent="1"/>
    </xf>
    <xf numFmtId="0" fontId="4" fillId="5" borderId="12" xfId="0" applyFont="1" applyFill="1" applyBorder="1"/>
    <xf numFmtId="0" fontId="0" fillId="2" borderId="7" xfId="0" applyFill="1" applyBorder="1" applyAlignment="1">
      <alignment horizontal="left" indent="1"/>
    </xf>
    <xf numFmtId="0" fontId="0" fillId="7" borderId="6" xfId="0" applyFill="1" applyBorder="1"/>
    <xf numFmtId="0" fontId="6" fillId="7" borderId="6" xfId="0" applyFont="1" applyFill="1" applyBorder="1"/>
    <xf numFmtId="0" fontId="0" fillId="0" borderId="16" xfId="0" applyFill="1" applyBorder="1" applyAlignment="1">
      <alignment horizontal="left" indent="1"/>
    </xf>
    <xf numFmtId="0" fontId="3" fillId="0" borderId="0" xfId="0" applyFont="1" applyBorder="1" applyAlignment="1"/>
    <xf numFmtId="164" fontId="0" fillId="0" borderId="0" xfId="1" applyNumberFormat="1" applyFont="1"/>
    <xf numFmtId="0" fontId="2" fillId="0" borderId="6" xfId="0" applyFont="1" applyBorder="1"/>
    <xf numFmtId="0" fontId="8" fillId="0" borderId="6" xfId="0" applyFont="1" applyBorder="1"/>
    <xf numFmtId="0" fontId="8" fillId="8" borderId="6" xfId="0" applyFont="1" applyFill="1" applyBorder="1"/>
    <xf numFmtId="0" fontId="0" fillId="8" borderId="6" xfId="0" applyFill="1" applyBorder="1"/>
    <xf numFmtId="0" fontId="2" fillId="8" borderId="6" xfId="0" applyFont="1" applyFill="1" applyBorder="1"/>
    <xf numFmtId="0" fontId="0" fillId="2" borderId="0" xfId="0" applyFill="1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5" fillId="2" borderId="0" xfId="0" applyFont="1" applyFill="1" applyBorder="1" applyAlignment="1">
      <alignment horizontal="left" vertical="center" indent="1"/>
    </xf>
    <xf numFmtId="0" fontId="0" fillId="9" borderId="6" xfId="0" applyFill="1" applyBorder="1"/>
    <xf numFmtId="0" fontId="5" fillId="0" borderId="6" xfId="0" applyFont="1" applyFill="1" applyBorder="1" applyAlignment="1">
      <alignment horizontal="left" vertical="center" indent="1"/>
    </xf>
    <xf numFmtId="164" fontId="0" fillId="0" borderId="6" xfId="1" applyNumberFormat="1" applyFont="1" applyBorder="1"/>
    <xf numFmtId="0" fontId="5" fillId="2" borderId="6" xfId="0" applyFont="1" applyFill="1" applyBorder="1" applyAlignment="1">
      <alignment horizontal="left" vertical="center" indent="1"/>
    </xf>
    <xf numFmtId="0" fontId="5" fillId="10" borderId="0" xfId="0" applyFont="1" applyFill="1" applyBorder="1" applyAlignment="1">
      <alignment horizontal="left" vertical="center" indent="1"/>
    </xf>
    <xf numFmtId="0" fontId="9" fillId="4" borderId="6" xfId="0" applyFont="1" applyFill="1" applyBorder="1" applyAlignment="1">
      <alignment horizontal="right" vertical="center" indent="1"/>
    </xf>
    <xf numFmtId="164" fontId="3" fillId="0" borderId="6" xfId="0" applyNumberFormat="1" applyFont="1" applyBorder="1"/>
    <xf numFmtId="164" fontId="0" fillId="2" borderId="0" xfId="0" applyNumberFormat="1" applyFill="1"/>
    <xf numFmtId="0" fontId="12" fillId="0" borderId="0" xfId="0" applyFont="1"/>
    <xf numFmtId="0" fontId="0" fillId="2" borderId="6" xfId="0" applyFill="1" applyBorder="1"/>
    <xf numFmtId="0" fontId="5" fillId="5" borderId="13" xfId="0" applyFont="1" applyFill="1" applyBorder="1" applyAlignment="1">
      <alignment horizontal="left" vertical="center" indent="1"/>
    </xf>
    <xf numFmtId="0" fontId="0" fillId="5" borderId="14" xfId="0" applyFill="1" applyBorder="1" applyAlignment="1">
      <alignment horizontal="left" indent="1"/>
    </xf>
    <xf numFmtId="164" fontId="0" fillId="5" borderId="15" xfId="1" applyNumberFormat="1" applyFont="1" applyFill="1" applyBorder="1" applyAlignment="1">
      <alignment horizontal="left" indent="1"/>
    </xf>
    <xf numFmtId="0" fontId="0" fillId="12" borderId="6" xfId="0" applyFill="1" applyBorder="1" applyAlignment="1">
      <alignment horizontal="left" indent="1"/>
    </xf>
    <xf numFmtId="0" fontId="0" fillId="12" borderId="10" xfId="0" applyFill="1" applyBorder="1" applyAlignment="1">
      <alignment horizontal="left" indent="1"/>
    </xf>
    <xf numFmtId="0" fontId="5" fillId="0" borderId="0" xfId="0" applyFont="1" applyFill="1" applyBorder="1" applyAlignment="1">
      <alignment horizontal="left" vertical="center" wrapText="1" indent="1"/>
    </xf>
    <xf numFmtId="0" fontId="6" fillId="2" borderId="6" xfId="0" applyFont="1" applyFill="1" applyBorder="1"/>
    <xf numFmtId="0" fontId="0" fillId="11" borderId="6" xfId="0" applyFill="1" applyBorder="1"/>
    <xf numFmtId="0" fontId="8" fillId="2" borderId="6" xfId="0" applyFont="1" applyFill="1" applyBorder="1"/>
    <xf numFmtId="0" fontId="2" fillId="2" borderId="6" xfId="0" applyFont="1" applyFill="1" applyBorder="1"/>
    <xf numFmtId="0" fontId="2" fillId="6" borderId="6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left" indent="1"/>
    </xf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CC"/>
      <color rgb="FFFF5050"/>
      <color rgb="FF43DD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149"/>
  <sheetViews>
    <sheetView tabSelected="1" zoomScale="73" zoomScaleNormal="73" workbookViewId="0">
      <selection activeCell="F15" sqref="F15"/>
    </sheetView>
  </sheetViews>
  <sheetFormatPr baseColWidth="10" defaultRowHeight="15" x14ac:dyDescent="0.25"/>
  <cols>
    <col min="1" max="1" width="32.7109375" customWidth="1"/>
    <col min="2" max="2" width="9.42578125" customWidth="1"/>
    <col min="3" max="3" width="12" customWidth="1"/>
    <col min="5" max="5" width="12.42578125" customWidth="1"/>
    <col min="7" max="7" width="12" customWidth="1"/>
    <col min="9" max="9" width="13.140625" customWidth="1"/>
    <col min="10" max="10" width="12.7109375" customWidth="1"/>
    <col min="11" max="12" width="13" customWidth="1"/>
    <col min="13" max="13" width="11.85546875" customWidth="1"/>
    <col min="14" max="14" width="11.28515625" customWidth="1"/>
    <col min="15" max="15" width="12.5703125" customWidth="1"/>
    <col min="17" max="17" width="12.5703125" customWidth="1"/>
    <col min="19" max="19" width="12.140625" customWidth="1"/>
    <col min="27" max="27" width="21" customWidth="1"/>
  </cols>
  <sheetData>
    <row r="2" spans="1:16" ht="23.25" x14ac:dyDescent="0.35">
      <c r="A2" s="60" t="s">
        <v>85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6"/>
      <c r="P2" s="26"/>
    </row>
    <row r="3" spans="1:16" ht="18.75" x14ac:dyDescent="0.3">
      <c r="A3" s="61" t="s">
        <v>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24" thickBot="1" x14ac:dyDescent="0.4">
      <c r="A4" s="45" t="s">
        <v>82</v>
      </c>
    </row>
    <row r="5" spans="1:16" x14ac:dyDescent="0.25">
      <c r="A5" s="1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3" t="s">
        <v>25</v>
      </c>
      <c r="P5" s="4"/>
    </row>
    <row r="6" spans="1:16" x14ac:dyDescent="0.25">
      <c r="A6" s="5" t="s">
        <v>26</v>
      </c>
      <c r="B6" s="6">
        <f>+B53</f>
        <v>143</v>
      </c>
      <c r="C6" s="6">
        <f>+D53</f>
        <v>289</v>
      </c>
      <c r="D6" s="6">
        <f>+F53</f>
        <v>264</v>
      </c>
      <c r="E6" s="6">
        <f>+H53</f>
        <v>293</v>
      </c>
      <c r="F6" s="8">
        <f>+J53</f>
        <v>267</v>
      </c>
      <c r="G6" s="50">
        <v>0</v>
      </c>
      <c r="H6" s="22">
        <f>+N53</f>
        <v>324</v>
      </c>
      <c r="I6" s="22">
        <f>+P53</f>
        <v>565</v>
      </c>
      <c r="J6" s="7">
        <f>+R53</f>
        <v>144</v>
      </c>
      <c r="K6" s="22">
        <v>309</v>
      </c>
      <c r="L6" s="7">
        <v>489</v>
      </c>
      <c r="M6" s="7">
        <v>251</v>
      </c>
      <c r="N6" s="19">
        <f>SUM(B6:M6)</f>
        <v>3338</v>
      </c>
    </row>
    <row r="7" spans="1:16" ht="15.75" thickBot="1" x14ac:dyDescent="0.3">
      <c r="A7" s="9" t="s">
        <v>28</v>
      </c>
      <c r="B7" s="10">
        <f>+B6</f>
        <v>143</v>
      </c>
      <c r="C7" s="10">
        <f t="shared" ref="C7:M7" si="0">+C6</f>
        <v>289</v>
      </c>
      <c r="D7" s="10">
        <f t="shared" si="0"/>
        <v>264</v>
      </c>
      <c r="E7" s="34">
        <f t="shared" si="0"/>
        <v>293</v>
      </c>
      <c r="F7" s="10">
        <f t="shared" si="0"/>
        <v>267</v>
      </c>
      <c r="G7" s="51">
        <f t="shared" si="0"/>
        <v>0</v>
      </c>
      <c r="H7" s="10">
        <f t="shared" si="0"/>
        <v>324</v>
      </c>
      <c r="I7" s="10">
        <f>+I6</f>
        <v>565</v>
      </c>
      <c r="J7" s="10">
        <f t="shared" si="0"/>
        <v>144</v>
      </c>
      <c r="K7" s="10">
        <f t="shared" si="0"/>
        <v>309</v>
      </c>
      <c r="L7" s="10">
        <f t="shared" si="0"/>
        <v>489</v>
      </c>
      <c r="M7" s="10">
        <f t="shared" si="0"/>
        <v>251</v>
      </c>
      <c r="N7" s="20">
        <f>SUM(N6:N6)</f>
        <v>3338</v>
      </c>
    </row>
    <row r="8" spans="1:16" x14ac:dyDescent="0.25">
      <c r="A8" s="15"/>
      <c r="B8" s="16"/>
      <c r="C8" s="16"/>
      <c r="D8" s="16"/>
      <c r="E8" s="33"/>
      <c r="F8" s="16"/>
      <c r="G8" s="16"/>
      <c r="H8" s="16"/>
      <c r="I8" s="16"/>
      <c r="J8" s="16"/>
      <c r="K8" s="16"/>
      <c r="L8" s="16"/>
      <c r="M8" s="16"/>
      <c r="N8" s="16"/>
    </row>
    <row r="9" spans="1:16" ht="24" thickBot="1" x14ac:dyDescent="0.4">
      <c r="A9" s="45" t="s">
        <v>83</v>
      </c>
    </row>
    <row r="10" spans="1:16" x14ac:dyDescent="0.25">
      <c r="A10" s="1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2" t="s">
        <v>17</v>
      </c>
      <c r="G10" s="2" t="s">
        <v>18</v>
      </c>
      <c r="H10" s="2" t="s">
        <v>19</v>
      </c>
      <c r="I10" s="2" t="s">
        <v>20</v>
      </c>
      <c r="J10" s="2" t="s">
        <v>21</v>
      </c>
      <c r="K10" s="2" t="s">
        <v>22</v>
      </c>
      <c r="L10" s="2" t="s">
        <v>23</v>
      </c>
      <c r="M10" s="2" t="s">
        <v>24</v>
      </c>
      <c r="N10" s="3" t="s">
        <v>25</v>
      </c>
    </row>
    <row r="11" spans="1:16" x14ac:dyDescent="0.25">
      <c r="A11" s="5" t="s">
        <v>26</v>
      </c>
      <c r="B11" s="6">
        <f>+B99</f>
        <v>121</v>
      </c>
      <c r="C11" s="6">
        <f>+D99</f>
        <v>301</v>
      </c>
      <c r="D11" s="6">
        <f>+F99</f>
        <v>232</v>
      </c>
      <c r="E11" s="6">
        <f>+H99</f>
        <v>287</v>
      </c>
      <c r="F11" s="8">
        <v>273</v>
      </c>
      <c r="G11" s="8">
        <f>202+133</f>
        <v>335</v>
      </c>
      <c r="H11" s="63">
        <v>200</v>
      </c>
      <c r="I11" s="63">
        <v>355</v>
      </c>
      <c r="J11" s="63">
        <f>+R99</f>
        <v>428</v>
      </c>
      <c r="K11" s="6">
        <v>331</v>
      </c>
      <c r="L11" s="6">
        <v>480</v>
      </c>
      <c r="M11" s="6">
        <v>249</v>
      </c>
      <c r="N11" s="19">
        <f>SUM(B11:M11)</f>
        <v>3592</v>
      </c>
      <c r="P11" s="64"/>
    </row>
    <row r="12" spans="1:16" x14ac:dyDescent="0.25">
      <c r="A12" s="5" t="s">
        <v>27</v>
      </c>
      <c r="B12" s="6">
        <f>+C99</f>
        <v>204</v>
      </c>
      <c r="C12" s="6">
        <v>250</v>
      </c>
      <c r="D12" s="8">
        <f>+G99</f>
        <v>140</v>
      </c>
      <c r="E12" s="6">
        <f>+I99</f>
        <v>208</v>
      </c>
      <c r="F12" s="8">
        <v>252</v>
      </c>
      <c r="G12" s="8">
        <v>195</v>
      </c>
      <c r="H12" s="63">
        <v>115</v>
      </c>
      <c r="I12" s="63">
        <v>33</v>
      </c>
      <c r="J12" s="63">
        <f>+S99</f>
        <v>196</v>
      </c>
      <c r="K12" s="6">
        <v>172</v>
      </c>
      <c r="L12" s="6">
        <v>28</v>
      </c>
      <c r="M12" s="6">
        <v>196</v>
      </c>
      <c r="N12" s="19">
        <f>SUM(B12:M12)</f>
        <v>1989</v>
      </c>
    </row>
    <row r="13" spans="1:16" ht="15.75" thickBot="1" x14ac:dyDescent="0.3">
      <c r="A13" s="9" t="s">
        <v>28</v>
      </c>
      <c r="B13" s="10">
        <f>SUM(B11:B12)</f>
        <v>325</v>
      </c>
      <c r="C13" s="10">
        <f t="shared" ref="C13:M13" si="1">SUM(C11:C12)</f>
        <v>551</v>
      </c>
      <c r="D13" s="10">
        <f t="shared" si="1"/>
        <v>372</v>
      </c>
      <c r="E13" s="10">
        <f>SUM(E11:E12)</f>
        <v>495</v>
      </c>
      <c r="F13" s="10">
        <f t="shared" si="1"/>
        <v>525</v>
      </c>
      <c r="G13" s="10">
        <f t="shared" si="1"/>
        <v>530</v>
      </c>
      <c r="H13" s="10">
        <f t="shared" si="1"/>
        <v>315</v>
      </c>
      <c r="I13" s="10">
        <f t="shared" si="1"/>
        <v>388</v>
      </c>
      <c r="J13" s="10">
        <f t="shared" si="1"/>
        <v>624</v>
      </c>
      <c r="K13" s="10">
        <f t="shared" si="1"/>
        <v>503</v>
      </c>
      <c r="L13" s="10">
        <f t="shared" si="1"/>
        <v>508</v>
      </c>
      <c r="M13" s="10">
        <f t="shared" si="1"/>
        <v>445</v>
      </c>
      <c r="N13" s="20">
        <f>SUM(N11:N12)</f>
        <v>5581</v>
      </c>
      <c r="O13" s="25"/>
    </row>
    <row r="14" spans="1:16" x14ac:dyDescent="0.25">
      <c r="A14" s="15"/>
      <c r="B14" s="35"/>
      <c r="C14" s="16"/>
      <c r="D14" s="16"/>
      <c r="E14" s="16"/>
      <c r="F14" s="16"/>
      <c r="G14" s="16"/>
      <c r="H14" s="16"/>
      <c r="I14" s="16"/>
      <c r="J14" s="35"/>
      <c r="K14" s="16"/>
      <c r="L14" s="16"/>
      <c r="M14" s="16"/>
      <c r="N14" s="16"/>
    </row>
    <row r="15" spans="1:16" ht="24" thickBot="1" x14ac:dyDescent="0.4">
      <c r="A15" s="45" t="s">
        <v>84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6" ht="15.75" thickBot="1" x14ac:dyDescent="0.3">
      <c r="A16" s="47" t="s">
        <v>28</v>
      </c>
      <c r="B16" s="48">
        <f>+B13+B7</f>
        <v>468</v>
      </c>
      <c r="C16" s="48">
        <f>+C13+C7</f>
        <v>840</v>
      </c>
      <c r="D16" s="48">
        <f>+D13+D7</f>
        <v>636</v>
      </c>
      <c r="E16" s="48">
        <f>+E13+E7</f>
        <v>788</v>
      </c>
      <c r="F16" s="48">
        <f>+F13+F7</f>
        <v>792</v>
      </c>
      <c r="G16" s="48">
        <f t="shared" ref="F16:M16" si="2">+G13+G7</f>
        <v>530</v>
      </c>
      <c r="H16" s="48">
        <f>+H13+H7</f>
        <v>639</v>
      </c>
      <c r="I16" s="48">
        <f t="shared" si="2"/>
        <v>953</v>
      </c>
      <c r="J16" s="48">
        <f>+J13+J7</f>
        <v>768</v>
      </c>
      <c r="K16" s="48">
        <f>+K7+K13</f>
        <v>812</v>
      </c>
      <c r="L16" s="48">
        <f t="shared" si="2"/>
        <v>997</v>
      </c>
      <c r="M16" s="48">
        <f t="shared" si="2"/>
        <v>696</v>
      </c>
      <c r="N16" s="49">
        <f>SUM(B16:M16)</f>
        <v>8919</v>
      </c>
    </row>
    <row r="17" spans="1:27" ht="15.75" thickBot="1" x14ac:dyDescent="0.3">
      <c r="D17">
        <f>SUM(B16:D16)</f>
        <v>1944</v>
      </c>
      <c r="G17">
        <f>SUM(B16:G16)</f>
        <v>4054</v>
      </c>
      <c r="J17">
        <f>+H16+I16+J16</f>
        <v>2360</v>
      </c>
    </row>
    <row r="18" spans="1:27" ht="15.75" thickBot="1" x14ac:dyDescent="0.3">
      <c r="A18" s="21" t="s">
        <v>37</v>
      </c>
      <c r="B18" s="62" t="s">
        <v>1</v>
      </c>
      <c r="C18" s="57"/>
      <c r="D18" s="57" t="s">
        <v>2</v>
      </c>
      <c r="E18" s="57"/>
      <c r="F18" s="57" t="s">
        <v>3</v>
      </c>
      <c r="G18" s="57"/>
      <c r="H18" s="57" t="s">
        <v>4</v>
      </c>
      <c r="I18" s="57"/>
      <c r="J18" s="57" t="s">
        <v>5</v>
      </c>
      <c r="K18" s="57"/>
      <c r="L18" s="57" t="s">
        <v>6</v>
      </c>
      <c r="M18" s="57"/>
      <c r="N18" s="57" t="s">
        <v>7</v>
      </c>
      <c r="O18" s="57"/>
      <c r="P18" s="57" t="s">
        <v>8</v>
      </c>
      <c r="Q18" s="57"/>
      <c r="R18" s="57" t="s">
        <v>9</v>
      </c>
      <c r="S18" s="57"/>
      <c r="T18" s="57" t="s">
        <v>10</v>
      </c>
      <c r="U18" s="57"/>
      <c r="V18" s="57" t="s">
        <v>11</v>
      </c>
      <c r="W18" s="57"/>
      <c r="X18" s="57" t="s">
        <v>29</v>
      </c>
      <c r="Y18" s="57"/>
      <c r="Z18" s="11" t="s">
        <v>30</v>
      </c>
    </row>
    <row r="19" spans="1:27" x14ac:dyDescent="0.25">
      <c r="A19" s="17" t="s">
        <v>38</v>
      </c>
      <c r="B19" s="30" t="s">
        <v>31</v>
      </c>
      <c r="C19" s="29"/>
      <c r="D19" s="30" t="s">
        <v>31</v>
      </c>
      <c r="E19" s="29"/>
      <c r="F19" s="30" t="s">
        <v>31</v>
      </c>
      <c r="G19" s="29"/>
      <c r="H19" s="30" t="s">
        <v>31</v>
      </c>
      <c r="I19" s="29"/>
      <c r="J19" s="30" t="s">
        <v>31</v>
      </c>
      <c r="K19" s="29"/>
      <c r="L19" s="55" t="s">
        <v>31</v>
      </c>
      <c r="M19" s="28"/>
      <c r="N19" s="30" t="s">
        <v>31</v>
      </c>
      <c r="O19" s="29"/>
      <c r="P19" s="30" t="s">
        <v>31</v>
      </c>
      <c r="Q19" s="29"/>
      <c r="R19" s="30" t="s">
        <v>31</v>
      </c>
      <c r="S19" s="29"/>
      <c r="T19" s="30" t="s">
        <v>31</v>
      </c>
      <c r="U19" s="29"/>
      <c r="V19" s="30" t="s">
        <v>31</v>
      </c>
      <c r="W19" s="29"/>
      <c r="X19" s="30" t="s">
        <v>31</v>
      </c>
      <c r="Y19" s="13"/>
      <c r="AA19" s="17" t="s">
        <v>38</v>
      </c>
    </row>
    <row r="20" spans="1:27" x14ac:dyDescent="0.25">
      <c r="A20" s="12" t="s">
        <v>87</v>
      </c>
      <c r="B20" s="30">
        <v>0</v>
      </c>
      <c r="C20" s="29"/>
      <c r="D20" s="30">
        <v>0</v>
      </c>
      <c r="E20" s="29"/>
      <c r="F20" s="30">
        <v>0</v>
      </c>
      <c r="G20" s="29"/>
      <c r="H20" s="30">
        <v>0</v>
      </c>
      <c r="I20" s="29"/>
      <c r="J20" s="30">
        <v>0</v>
      </c>
      <c r="K20" s="29"/>
      <c r="L20" s="55"/>
      <c r="M20" s="28"/>
      <c r="N20" s="30">
        <v>0</v>
      </c>
      <c r="O20" s="29"/>
      <c r="P20" s="30">
        <v>0</v>
      </c>
      <c r="Q20" s="29"/>
      <c r="R20" s="30">
        <v>0</v>
      </c>
      <c r="S20" s="29"/>
      <c r="T20" s="30">
        <v>0</v>
      </c>
      <c r="U20" s="29"/>
      <c r="V20" s="30">
        <v>0</v>
      </c>
      <c r="W20" s="29"/>
      <c r="X20" s="30">
        <v>0</v>
      </c>
      <c r="Y20" s="13"/>
      <c r="AA20" s="17"/>
    </row>
    <row r="21" spans="1:27" x14ac:dyDescent="0.25">
      <c r="A21" s="12" t="s">
        <v>33</v>
      </c>
      <c r="B21" s="31">
        <v>3</v>
      </c>
      <c r="C21" s="13"/>
      <c r="D21" s="31">
        <v>4</v>
      </c>
      <c r="E21" s="13"/>
      <c r="F21" s="31">
        <v>4</v>
      </c>
      <c r="G21" s="13"/>
      <c r="H21" s="31">
        <v>13</v>
      </c>
      <c r="I21" s="13"/>
      <c r="J21" s="31">
        <v>2</v>
      </c>
      <c r="K21" s="13"/>
      <c r="L21" s="46"/>
      <c r="M21" s="13"/>
      <c r="N21" s="31">
        <v>5</v>
      </c>
      <c r="O21" s="13"/>
      <c r="P21" s="31">
        <v>3</v>
      </c>
      <c r="Q21" s="13"/>
      <c r="R21" s="31">
        <v>5</v>
      </c>
      <c r="S21" s="13"/>
      <c r="T21" s="31">
        <v>1</v>
      </c>
      <c r="U21" s="13"/>
      <c r="V21" s="31">
        <v>2</v>
      </c>
      <c r="W21" s="13"/>
      <c r="X21" s="31">
        <v>3</v>
      </c>
      <c r="Y21" s="13"/>
      <c r="Z21">
        <f t="shared" ref="Z21:Z28" si="3">SUM(B21:Y21)</f>
        <v>45</v>
      </c>
      <c r="AA21" s="12" t="s">
        <v>33</v>
      </c>
    </row>
    <row r="22" spans="1:27" x14ac:dyDescent="0.25">
      <c r="A22" s="12" t="s">
        <v>88</v>
      </c>
      <c r="B22" s="31">
        <v>24</v>
      </c>
      <c r="C22" s="13"/>
      <c r="D22" s="31">
        <v>68</v>
      </c>
      <c r="E22" s="13"/>
      <c r="F22" s="31">
        <v>47</v>
      </c>
      <c r="G22" s="13"/>
      <c r="H22" s="31">
        <v>36</v>
      </c>
      <c r="I22" s="13"/>
      <c r="J22" s="31">
        <v>35</v>
      </c>
      <c r="K22" s="13"/>
      <c r="L22" s="46"/>
      <c r="M22" s="13"/>
      <c r="N22" s="31">
        <v>22</v>
      </c>
      <c r="O22" s="13"/>
      <c r="P22" s="31">
        <v>61</v>
      </c>
      <c r="Q22" s="13"/>
      <c r="R22" s="31">
        <v>16</v>
      </c>
      <c r="S22" s="13"/>
      <c r="T22" s="31">
        <v>22</v>
      </c>
      <c r="U22" s="13"/>
      <c r="V22" s="31">
        <v>60</v>
      </c>
      <c r="W22" s="13"/>
      <c r="X22" s="31">
        <v>11</v>
      </c>
      <c r="Y22" s="13"/>
      <c r="Z22">
        <f t="shared" si="3"/>
        <v>402</v>
      </c>
      <c r="AA22" s="12" t="s">
        <v>34</v>
      </c>
    </row>
    <row r="23" spans="1:27" x14ac:dyDescent="0.25">
      <c r="A23" s="12" t="s">
        <v>89</v>
      </c>
      <c r="B23" s="31">
        <v>50</v>
      </c>
      <c r="C23" s="13"/>
      <c r="D23" s="31">
        <v>45</v>
      </c>
      <c r="E23" s="13"/>
      <c r="F23" s="31">
        <v>77</v>
      </c>
      <c r="G23" s="13"/>
      <c r="H23" s="31">
        <v>47</v>
      </c>
      <c r="I23" s="13"/>
      <c r="J23" s="31">
        <v>49</v>
      </c>
      <c r="K23" s="13"/>
      <c r="L23" s="46"/>
      <c r="M23" s="13"/>
      <c r="N23" s="31">
        <v>85</v>
      </c>
      <c r="O23" s="13"/>
      <c r="P23" s="31">
        <v>150</v>
      </c>
      <c r="Q23" s="13"/>
      <c r="R23" s="31">
        <v>21</v>
      </c>
      <c r="S23" s="13"/>
      <c r="T23" s="31">
        <v>36</v>
      </c>
      <c r="U23" s="13"/>
      <c r="V23" s="31">
        <v>173</v>
      </c>
      <c r="W23" s="13"/>
      <c r="X23" s="31">
        <v>25</v>
      </c>
      <c r="Y23" s="13"/>
      <c r="Z23">
        <f t="shared" si="3"/>
        <v>758</v>
      </c>
      <c r="AA23" s="12" t="s">
        <v>39</v>
      </c>
    </row>
    <row r="24" spans="1:27" x14ac:dyDescent="0.25">
      <c r="A24" s="12" t="s">
        <v>90</v>
      </c>
      <c r="B24" s="31">
        <v>25</v>
      </c>
      <c r="C24" s="13"/>
      <c r="D24" s="31">
        <v>9</v>
      </c>
      <c r="E24" s="13"/>
      <c r="F24" s="31">
        <v>26</v>
      </c>
      <c r="G24" s="13"/>
      <c r="H24" s="31">
        <v>21</v>
      </c>
      <c r="I24" s="13"/>
      <c r="J24" s="31">
        <v>49</v>
      </c>
      <c r="K24" s="13"/>
      <c r="L24" s="46"/>
      <c r="M24" s="13"/>
      <c r="N24" s="31">
        <v>75</v>
      </c>
      <c r="O24" s="13"/>
      <c r="P24" s="31">
        <v>70</v>
      </c>
      <c r="Q24" s="13"/>
      <c r="R24" s="31">
        <v>21</v>
      </c>
      <c r="S24" s="13"/>
      <c r="T24" s="31">
        <v>27</v>
      </c>
      <c r="U24" s="13"/>
      <c r="V24" s="31">
        <v>60</v>
      </c>
      <c r="W24" s="13"/>
      <c r="X24" s="31">
        <v>61</v>
      </c>
      <c r="Y24" s="13"/>
      <c r="Z24">
        <f t="shared" si="3"/>
        <v>444</v>
      </c>
      <c r="AA24" s="12" t="s">
        <v>40</v>
      </c>
    </row>
    <row r="25" spans="1:27" x14ac:dyDescent="0.25">
      <c r="A25" s="12" t="s">
        <v>91</v>
      </c>
      <c r="B25" s="31">
        <v>5</v>
      </c>
      <c r="C25" s="13"/>
      <c r="D25" s="31">
        <v>18</v>
      </c>
      <c r="E25" s="13"/>
      <c r="F25" s="31">
        <v>19</v>
      </c>
      <c r="G25" s="13"/>
      <c r="H25" s="31">
        <v>16</v>
      </c>
      <c r="I25" s="13"/>
      <c r="J25" s="31">
        <v>39</v>
      </c>
      <c r="K25" s="13"/>
      <c r="L25" s="46"/>
      <c r="M25" s="13"/>
      <c r="N25" s="31">
        <v>12</v>
      </c>
      <c r="O25" s="13"/>
      <c r="P25" s="31">
        <v>18</v>
      </c>
      <c r="Q25" s="13"/>
      <c r="R25" s="31">
        <v>5</v>
      </c>
      <c r="S25" s="13"/>
      <c r="T25" s="31">
        <v>6</v>
      </c>
      <c r="U25" s="13"/>
      <c r="V25" s="31">
        <v>13</v>
      </c>
      <c r="W25" s="13"/>
      <c r="X25" s="31">
        <v>11</v>
      </c>
      <c r="Y25" s="13"/>
      <c r="Z25">
        <f t="shared" si="3"/>
        <v>162</v>
      </c>
      <c r="AA25" s="12" t="s">
        <v>41</v>
      </c>
    </row>
    <row r="26" spans="1:27" x14ac:dyDescent="0.25">
      <c r="A26" s="12" t="s">
        <v>92</v>
      </c>
      <c r="B26" s="31">
        <v>10</v>
      </c>
      <c r="C26" s="13"/>
      <c r="D26" s="31">
        <v>45</v>
      </c>
      <c r="E26" s="13"/>
      <c r="F26" s="31">
        <v>37</v>
      </c>
      <c r="G26" s="13"/>
      <c r="H26" s="31">
        <v>36</v>
      </c>
      <c r="I26" s="13"/>
      <c r="J26" s="31">
        <v>29</v>
      </c>
      <c r="K26" s="13"/>
      <c r="L26" s="46"/>
      <c r="M26" s="13"/>
      <c r="N26" s="31">
        <v>34</v>
      </c>
      <c r="O26" s="13"/>
      <c r="P26" s="31">
        <v>44</v>
      </c>
      <c r="Q26" s="13"/>
      <c r="R26" s="31">
        <v>19</v>
      </c>
      <c r="S26" s="13"/>
      <c r="T26" s="31">
        <v>32</v>
      </c>
      <c r="U26" s="13"/>
      <c r="V26" s="31">
        <v>17</v>
      </c>
      <c r="W26" s="13"/>
      <c r="X26" s="31">
        <v>20</v>
      </c>
      <c r="Y26" s="13"/>
      <c r="Z26">
        <f t="shared" si="3"/>
        <v>323</v>
      </c>
      <c r="AA26" s="12" t="s">
        <v>42</v>
      </c>
    </row>
    <row r="27" spans="1:27" x14ac:dyDescent="0.25">
      <c r="A27" s="12" t="s">
        <v>93</v>
      </c>
      <c r="B27" s="31">
        <v>0</v>
      </c>
      <c r="C27" s="13"/>
      <c r="D27" s="31">
        <v>0</v>
      </c>
      <c r="E27" s="13"/>
      <c r="F27" s="31">
        <v>0</v>
      </c>
      <c r="G27" s="13"/>
      <c r="H27" s="31">
        <v>36</v>
      </c>
      <c r="I27" s="13"/>
      <c r="J27" s="31">
        <v>25</v>
      </c>
      <c r="K27" s="13"/>
      <c r="L27" s="46"/>
      <c r="M27" s="13"/>
      <c r="N27" s="31">
        <v>34</v>
      </c>
      <c r="O27" s="13"/>
      <c r="P27" s="31">
        <v>71</v>
      </c>
      <c r="Q27" s="13"/>
      <c r="R27" s="31">
        <v>24</v>
      </c>
      <c r="S27" s="13"/>
      <c r="T27" s="31">
        <v>56</v>
      </c>
      <c r="U27" s="13"/>
      <c r="V27" s="31">
        <v>55</v>
      </c>
      <c r="W27" s="13"/>
      <c r="X27" s="31">
        <v>38</v>
      </c>
      <c r="Y27" s="13"/>
      <c r="Z27">
        <f t="shared" si="3"/>
        <v>339</v>
      </c>
      <c r="AA27" s="12"/>
    </row>
    <row r="28" spans="1:27" x14ac:dyDescent="0.25">
      <c r="A28" s="12" t="s">
        <v>94</v>
      </c>
      <c r="B28" s="31">
        <v>19</v>
      </c>
      <c r="C28" s="13"/>
      <c r="D28" s="31">
        <v>72</v>
      </c>
      <c r="E28" s="13"/>
      <c r="F28" s="31">
        <v>31</v>
      </c>
      <c r="G28" s="13"/>
      <c r="H28" s="31">
        <v>50</v>
      </c>
      <c r="I28" s="13"/>
      <c r="J28" s="31">
        <v>18</v>
      </c>
      <c r="K28" s="13"/>
      <c r="L28" s="46"/>
      <c r="M28" s="13"/>
      <c r="N28" s="31">
        <v>26</v>
      </c>
      <c r="O28" s="13"/>
      <c r="P28" s="31">
        <v>71</v>
      </c>
      <c r="Q28" s="13"/>
      <c r="R28" s="31">
        <v>17</v>
      </c>
      <c r="S28" s="13"/>
      <c r="T28" s="31">
        <v>40</v>
      </c>
      <c r="U28" s="13"/>
      <c r="V28" s="31">
        <v>62</v>
      </c>
      <c r="W28" s="13"/>
      <c r="X28" s="31">
        <v>35</v>
      </c>
      <c r="Y28" s="13"/>
      <c r="Z28">
        <f t="shared" si="3"/>
        <v>441</v>
      </c>
      <c r="AA28" s="12" t="s">
        <v>43</v>
      </c>
    </row>
    <row r="29" spans="1:27" x14ac:dyDescent="0.25">
      <c r="A29" s="12" t="s">
        <v>35</v>
      </c>
      <c r="B29" s="31">
        <v>7</v>
      </c>
      <c r="C29" s="13"/>
      <c r="D29" s="31">
        <v>28</v>
      </c>
      <c r="E29" s="13"/>
      <c r="F29" s="31">
        <v>23</v>
      </c>
      <c r="G29" s="13"/>
      <c r="H29" s="31">
        <v>38</v>
      </c>
      <c r="I29" s="13"/>
      <c r="J29" s="31">
        <v>21</v>
      </c>
      <c r="K29" s="13"/>
      <c r="L29" s="46"/>
      <c r="M29" s="13"/>
      <c r="N29" s="31">
        <v>31</v>
      </c>
      <c r="O29" s="13"/>
      <c r="P29" s="31">
        <v>77</v>
      </c>
      <c r="Q29" s="13"/>
      <c r="R29" s="31">
        <v>16</v>
      </c>
      <c r="S29" s="13"/>
      <c r="T29" s="31">
        <v>89</v>
      </c>
      <c r="U29" s="13"/>
      <c r="V29" s="31">
        <v>47</v>
      </c>
      <c r="W29" s="13"/>
      <c r="X29" s="31">
        <v>47</v>
      </c>
      <c r="Y29" s="13"/>
      <c r="Z29">
        <f>SUM(B29:Y29)</f>
        <v>424</v>
      </c>
      <c r="AA29" s="12" t="s">
        <v>35</v>
      </c>
    </row>
    <row r="30" spans="1:27" x14ac:dyDescent="0.25">
      <c r="A30" s="17" t="s">
        <v>57</v>
      </c>
      <c r="B30" s="31"/>
      <c r="C30" s="13"/>
      <c r="D30" s="31"/>
      <c r="E30" s="13"/>
      <c r="F30" s="31"/>
      <c r="G30" s="13"/>
      <c r="H30" s="31"/>
      <c r="I30" s="13"/>
      <c r="J30" s="31"/>
      <c r="K30" s="13"/>
      <c r="L30" s="46"/>
      <c r="M30" s="13"/>
      <c r="N30" s="31"/>
      <c r="O30" s="13"/>
      <c r="P30" s="31"/>
      <c r="Q30" s="13"/>
      <c r="R30" s="31"/>
      <c r="S30" s="13"/>
      <c r="T30" s="31"/>
      <c r="U30" s="13"/>
      <c r="V30" s="31"/>
      <c r="W30" s="13"/>
      <c r="X30" s="31"/>
      <c r="Y30" s="13"/>
      <c r="AA30" s="17" t="s">
        <v>57</v>
      </c>
    </row>
    <row r="31" spans="1:27" x14ac:dyDescent="0.25">
      <c r="A31" s="12" t="s">
        <v>52</v>
      </c>
      <c r="B31" s="31">
        <v>82</v>
      </c>
      <c r="C31" s="13"/>
      <c r="D31" s="31">
        <v>157</v>
      </c>
      <c r="E31" s="13"/>
      <c r="F31" s="31">
        <v>175</v>
      </c>
      <c r="G31" s="13"/>
      <c r="H31" s="31">
        <v>187</v>
      </c>
      <c r="I31" s="13"/>
      <c r="J31" s="31">
        <v>189</v>
      </c>
      <c r="K31" s="13"/>
      <c r="L31" s="46"/>
      <c r="M31" s="13"/>
      <c r="N31" s="31">
        <v>185</v>
      </c>
      <c r="O31" s="13"/>
      <c r="P31" s="31">
        <v>321</v>
      </c>
      <c r="Q31" s="13"/>
      <c r="R31" s="31">
        <v>83</v>
      </c>
      <c r="S31" s="13"/>
      <c r="T31" s="31">
        <v>209</v>
      </c>
      <c r="U31" s="13"/>
      <c r="V31" s="31">
        <v>322</v>
      </c>
      <c r="W31" s="13"/>
      <c r="X31" s="31">
        <v>166</v>
      </c>
      <c r="Y31" s="13"/>
      <c r="Z31" s="14">
        <f>SUM(B31:Y31)</f>
        <v>2076</v>
      </c>
      <c r="AA31" s="12" t="s">
        <v>52</v>
      </c>
    </row>
    <row r="32" spans="1:27" x14ac:dyDescent="0.25">
      <c r="A32" s="12" t="s">
        <v>53</v>
      </c>
      <c r="B32" s="31">
        <v>61</v>
      </c>
      <c r="C32" s="13"/>
      <c r="D32" s="31">
        <v>132</v>
      </c>
      <c r="E32" s="13"/>
      <c r="F32" s="31">
        <v>89</v>
      </c>
      <c r="G32" s="13"/>
      <c r="H32" s="31">
        <v>106</v>
      </c>
      <c r="I32" s="13"/>
      <c r="J32" s="31">
        <v>79</v>
      </c>
      <c r="K32" s="13"/>
      <c r="L32" s="46"/>
      <c r="M32" s="13"/>
      <c r="N32" s="31">
        <v>139</v>
      </c>
      <c r="O32" s="13"/>
      <c r="P32" s="31">
        <v>244</v>
      </c>
      <c r="Q32" s="13"/>
      <c r="R32" s="31">
        <v>61</v>
      </c>
      <c r="S32" s="13"/>
      <c r="T32" s="31">
        <v>100</v>
      </c>
      <c r="U32" s="13"/>
      <c r="V32" s="31">
        <v>167</v>
      </c>
      <c r="W32" s="13"/>
      <c r="X32" s="31">
        <v>85</v>
      </c>
      <c r="Y32" s="13"/>
      <c r="Z32" s="14">
        <f t="shared" ref="Z32:Z52" si="4">SUM(B32:Y32)</f>
        <v>1263</v>
      </c>
      <c r="AA32" s="12" t="s">
        <v>53</v>
      </c>
    </row>
    <row r="33" spans="1:27" x14ac:dyDescent="0.25">
      <c r="A33" s="12" t="s">
        <v>54</v>
      </c>
      <c r="B33" s="31">
        <v>0</v>
      </c>
      <c r="C33" s="13"/>
      <c r="D33" s="31">
        <v>0</v>
      </c>
      <c r="E33" s="13"/>
      <c r="F33" s="31">
        <v>0</v>
      </c>
      <c r="G33" s="13"/>
      <c r="H33" s="31">
        <v>0</v>
      </c>
      <c r="I33" s="13"/>
      <c r="J33" s="31">
        <v>0</v>
      </c>
      <c r="K33" s="13"/>
      <c r="L33" s="46"/>
      <c r="M33" s="13"/>
      <c r="N33" s="31">
        <v>0</v>
      </c>
      <c r="O33" s="13"/>
      <c r="P33" s="31">
        <v>0</v>
      </c>
      <c r="Q33" s="13"/>
      <c r="R33" s="31">
        <v>0</v>
      </c>
      <c r="S33" s="13"/>
      <c r="T33" s="31">
        <v>0</v>
      </c>
      <c r="U33" s="13"/>
      <c r="V33" s="31">
        <v>0</v>
      </c>
      <c r="W33" s="13"/>
      <c r="X33" s="31">
        <v>0</v>
      </c>
      <c r="Y33" s="13"/>
      <c r="Z33" s="14">
        <f t="shared" si="4"/>
        <v>0</v>
      </c>
      <c r="AA33" s="12" t="s">
        <v>54</v>
      </c>
    </row>
    <row r="34" spans="1:27" x14ac:dyDescent="0.25">
      <c r="A34" s="12" t="s">
        <v>36</v>
      </c>
      <c r="B34" s="31">
        <v>0</v>
      </c>
      <c r="C34" s="13"/>
      <c r="D34" s="31">
        <v>0</v>
      </c>
      <c r="E34" s="13"/>
      <c r="F34" s="31">
        <v>0</v>
      </c>
      <c r="G34" s="13"/>
      <c r="H34" s="31">
        <v>0</v>
      </c>
      <c r="I34" s="13"/>
      <c r="J34" s="31">
        <v>0</v>
      </c>
      <c r="K34" s="13"/>
      <c r="L34" s="46"/>
      <c r="M34" s="13"/>
      <c r="N34" s="31">
        <v>0</v>
      </c>
      <c r="O34" s="13"/>
      <c r="P34" s="31">
        <v>0</v>
      </c>
      <c r="Q34" s="13"/>
      <c r="R34" s="31">
        <v>0</v>
      </c>
      <c r="S34" s="13"/>
      <c r="T34" s="31">
        <v>0</v>
      </c>
      <c r="U34" s="13"/>
      <c r="V34" s="31">
        <v>0</v>
      </c>
      <c r="W34" s="13"/>
      <c r="X34" s="31">
        <v>0</v>
      </c>
      <c r="Y34" s="13"/>
      <c r="Z34" s="14">
        <f t="shared" si="4"/>
        <v>0</v>
      </c>
      <c r="AA34" s="12" t="s">
        <v>36</v>
      </c>
    </row>
    <row r="35" spans="1:27" x14ac:dyDescent="0.25">
      <c r="A35" s="17" t="s">
        <v>58</v>
      </c>
      <c r="B35" s="31"/>
      <c r="C35" s="13"/>
      <c r="D35" s="31"/>
      <c r="E35" s="13"/>
      <c r="F35" s="31"/>
      <c r="G35" s="13"/>
      <c r="H35" s="31"/>
      <c r="I35" s="13"/>
      <c r="J35" s="31"/>
      <c r="K35" s="13"/>
      <c r="L35" s="46"/>
      <c r="M35" s="13"/>
      <c r="N35" s="31"/>
      <c r="O35" s="13"/>
      <c r="P35" s="31"/>
      <c r="Q35" s="13"/>
      <c r="R35" s="31"/>
      <c r="S35" s="13"/>
      <c r="T35" s="31"/>
      <c r="U35" s="13"/>
      <c r="V35" s="31"/>
      <c r="W35" s="13"/>
      <c r="X35" s="31"/>
      <c r="Y35" s="13"/>
      <c r="Z35" s="14"/>
      <c r="AA35" s="17" t="s">
        <v>58</v>
      </c>
    </row>
    <row r="36" spans="1:27" x14ac:dyDescent="0.25">
      <c r="A36" s="36" t="s">
        <v>75</v>
      </c>
      <c r="B36" s="31">
        <v>0</v>
      </c>
      <c r="C36" s="13"/>
      <c r="D36" s="31">
        <v>0</v>
      </c>
      <c r="E36" s="13"/>
      <c r="F36" s="31">
        <v>0</v>
      </c>
      <c r="G36" s="13"/>
      <c r="H36" s="31">
        <v>0</v>
      </c>
      <c r="I36" s="13"/>
      <c r="J36" s="31">
        <v>0</v>
      </c>
      <c r="K36" s="13"/>
      <c r="L36" s="46"/>
      <c r="M36" s="13"/>
      <c r="N36" s="31">
        <v>0</v>
      </c>
      <c r="O36" s="13"/>
      <c r="P36" s="31">
        <v>0</v>
      </c>
      <c r="Q36" s="13"/>
      <c r="R36" s="31">
        <v>0</v>
      </c>
      <c r="S36" s="13"/>
      <c r="T36" s="31">
        <v>0</v>
      </c>
      <c r="U36" s="13"/>
      <c r="V36" s="31">
        <v>0</v>
      </c>
      <c r="W36" s="13"/>
      <c r="X36" s="31">
        <v>0</v>
      </c>
      <c r="Y36" s="13"/>
      <c r="Z36" s="14">
        <f>SUM(B36:Y36)</f>
        <v>0</v>
      </c>
      <c r="AA36" s="36" t="s">
        <v>75</v>
      </c>
    </row>
    <row r="37" spans="1:27" x14ac:dyDescent="0.25">
      <c r="A37" s="12" t="s">
        <v>44</v>
      </c>
      <c r="B37" s="31">
        <v>143</v>
      </c>
      <c r="C37" s="13"/>
      <c r="D37" s="31">
        <v>289</v>
      </c>
      <c r="E37" s="13"/>
      <c r="F37" s="31">
        <v>264</v>
      </c>
      <c r="G37" s="13"/>
      <c r="H37" s="31">
        <v>293</v>
      </c>
      <c r="I37" s="13"/>
      <c r="J37" s="31">
        <v>266</v>
      </c>
      <c r="K37" s="13"/>
      <c r="L37" s="46"/>
      <c r="M37" s="13"/>
      <c r="N37" s="31">
        <v>308</v>
      </c>
      <c r="O37" s="13"/>
      <c r="P37" s="31">
        <v>565</v>
      </c>
      <c r="Q37" s="13"/>
      <c r="R37" s="31">
        <v>144</v>
      </c>
      <c r="S37" s="13"/>
      <c r="T37" s="31">
        <v>309</v>
      </c>
      <c r="U37" s="13"/>
      <c r="V37" s="31">
        <v>489</v>
      </c>
      <c r="W37" s="13"/>
      <c r="X37" s="31">
        <v>251</v>
      </c>
      <c r="Y37" s="13"/>
      <c r="Z37" s="14">
        <f t="shared" si="4"/>
        <v>3321</v>
      </c>
      <c r="AA37" s="12" t="s">
        <v>44</v>
      </c>
    </row>
    <row r="38" spans="1:27" x14ac:dyDescent="0.25">
      <c r="A38" s="12" t="s">
        <v>45</v>
      </c>
      <c r="B38" s="31">
        <v>0</v>
      </c>
      <c r="C38" s="13"/>
      <c r="D38" s="31">
        <v>0</v>
      </c>
      <c r="E38" s="13"/>
      <c r="F38" s="31">
        <v>0</v>
      </c>
      <c r="G38" s="13"/>
      <c r="H38" s="31">
        <v>0</v>
      </c>
      <c r="I38" s="13"/>
      <c r="J38" s="31">
        <v>2</v>
      </c>
      <c r="K38" s="13"/>
      <c r="L38" s="46"/>
      <c r="M38" s="13"/>
      <c r="N38" s="31">
        <v>0</v>
      </c>
      <c r="O38" s="13"/>
      <c r="P38" s="31">
        <v>0</v>
      </c>
      <c r="Q38" s="13"/>
      <c r="R38" s="31">
        <v>0</v>
      </c>
      <c r="S38" s="13"/>
      <c r="T38" s="31">
        <v>0</v>
      </c>
      <c r="U38" s="13"/>
      <c r="V38" s="31">
        <v>0</v>
      </c>
      <c r="W38" s="13"/>
      <c r="X38" s="31">
        <v>0</v>
      </c>
      <c r="Y38" s="13"/>
      <c r="Z38" s="14">
        <f t="shared" si="4"/>
        <v>2</v>
      </c>
      <c r="AA38" s="12" t="s">
        <v>45</v>
      </c>
    </row>
    <row r="39" spans="1:27" x14ac:dyDescent="0.25">
      <c r="A39" s="12" t="s">
        <v>60</v>
      </c>
      <c r="B39" s="31">
        <v>0</v>
      </c>
      <c r="C39" s="13"/>
      <c r="D39" s="31">
        <v>0</v>
      </c>
      <c r="E39" s="13"/>
      <c r="F39" s="31">
        <v>0</v>
      </c>
      <c r="G39" s="13"/>
      <c r="H39" s="31">
        <v>0</v>
      </c>
      <c r="I39" s="13"/>
      <c r="J39" s="31">
        <v>0</v>
      </c>
      <c r="K39" s="13"/>
      <c r="L39" s="46"/>
      <c r="M39" s="13"/>
      <c r="N39" s="31">
        <v>0</v>
      </c>
      <c r="O39" s="13"/>
      <c r="P39" s="31">
        <v>0</v>
      </c>
      <c r="Q39" s="13"/>
      <c r="R39" s="31">
        <v>0</v>
      </c>
      <c r="S39" s="13"/>
      <c r="T39" s="31">
        <v>0</v>
      </c>
      <c r="U39" s="13"/>
      <c r="V39" s="31">
        <v>0</v>
      </c>
      <c r="W39" s="13"/>
      <c r="X39" s="31">
        <v>0</v>
      </c>
      <c r="Y39" s="13"/>
      <c r="Z39" s="14">
        <f t="shared" si="4"/>
        <v>0</v>
      </c>
      <c r="AA39" s="12" t="s">
        <v>60</v>
      </c>
    </row>
    <row r="40" spans="1:27" x14ac:dyDescent="0.25">
      <c r="A40" s="12" t="s">
        <v>46</v>
      </c>
      <c r="B40" s="31">
        <v>0</v>
      </c>
      <c r="C40" s="13"/>
      <c r="D40" s="31">
        <v>0</v>
      </c>
      <c r="E40" s="13"/>
      <c r="F40" s="31">
        <v>0</v>
      </c>
      <c r="G40" s="13"/>
      <c r="H40" s="31"/>
      <c r="I40" s="13"/>
      <c r="J40" s="31">
        <v>0</v>
      </c>
      <c r="K40" s="13"/>
      <c r="L40" s="46"/>
      <c r="M40" s="13"/>
      <c r="N40" s="31">
        <v>16</v>
      </c>
      <c r="O40" s="13"/>
      <c r="P40" s="31">
        <v>0</v>
      </c>
      <c r="Q40" s="13"/>
      <c r="R40" s="31">
        <v>0</v>
      </c>
      <c r="S40" s="13"/>
      <c r="T40" s="31">
        <v>0</v>
      </c>
      <c r="U40" s="13"/>
      <c r="V40" s="31">
        <v>0</v>
      </c>
      <c r="W40" s="13"/>
      <c r="X40" s="31">
        <v>0</v>
      </c>
      <c r="Y40" s="13"/>
      <c r="Z40" s="14">
        <f t="shared" si="4"/>
        <v>16</v>
      </c>
      <c r="AA40" s="12" t="s">
        <v>46</v>
      </c>
    </row>
    <row r="41" spans="1:27" x14ac:dyDescent="0.25">
      <c r="A41" s="17" t="s">
        <v>64</v>
      </c>
      <c r="B41" s="31"/>
      <c r="C41" s="13"/>
      <c r="D41" s="31"/>
      <c r="E41" s="13"/>
      <c r="F41" s="31"/>
      <c r="G41" s="13"/>
      <c r="H41" s="31"/>
      <c r="I41" s="13"/>
      <c r="J41" s="31"/>
      <c r="K41" s="13"/>
      <c r="L41" s="46"/>
      <c r="M41" s="13"/>
      <c r="N41" s="31"/>
      <c r="O41" s="13"/>
      <c r="P41" s="31"/>
      <c r="Q41" s="13"/>
      <c r="R41" s="31"/>
      <c r="S41" s="13"/>
      <c r="T41" s="31"/>
      <c r="U41" s="13"/>
      <c r="V41" s="31"/>
      <c r="W41" s="13"/>
      <c r="X41" s="31"/>
      <c r="Y41" s="13"/>
      <c r="Z41" s="14"/>
      <c r="AA41" s="17" t="s">
        <v>59</v>
      </c>
    </row>
    <row r="42" spans="1:27" x14ac:dyDescent="0.25">
      <c r="A42" s="12" t="s">
        <v>95</v>
      </c>
      <c r="B42" s="31"/>
      <c r="C42" s="13"/>
      <c r="D42" s="31"/>
      <c r="E42" s="13"/>
      <c r="F42" s="31"/>
      <c r="G42" s="13"/>
      <c r="H42" s="31">
        <v>218</v>
      </c>
      <c r="I42" s="13"/>
      <c r="J42" s="31">
        <v>130</v>
      </c>
      <c r="K42" s="13"/>
      <c r="L42" s="46"/>
      <c r="M42" s="13"/>
      <c r="N42" s="31">
        <v>146</v>
      </c>
      <c r="O42" s="13"/>
      <c r="P42" s="31">
        <v>274</v>
      </c>
      <c r="Q42" s="13"/>
      <c r="R42" s="31">
        <v>66</v>
      </c>
      <c r="S42" s="13"/>
      <c r="T42" s="31">
        <v>121</v>
      </c>
      <c r="U42" s="13"/>
      <c r="V42" s="31">
        <v>112</v>
      </c>
      <c r="W42" s="13"/>
      <c r="X42" s="31">
        <v>129</v>
      </c>
      <c r="Y42" s="13"/>
      <c r="Z42" s="14">
        <f t="shared" si="4"/>
        <v>1196</v>
      </c>
      <c r="AA42" s="12" t="s">
        <v>47</v>
      </c>
    </row>
    <row r="43" spans="1:27" x14ac:dyDescent="0.25">
      <c r="A43" s="12" t="s">
        <v>96</v>
      </c>
      <c r="B43" s="31"/>
      <c r="C43" s="13"/>
      <c r="D43" s="31"/>
      <c r="E43" s="13"/>
      <c r="F43" s="31"/>
      <c r="G43" s="13"/>
      <c r="H43" s="31">
        <v>75</v>
      </c>
      <c r="I43" s="13"/>
      <c r="J43" s="31">
        <v>138</v>
      </c>
      <c r="K43" s="13"/>
      <c r="L43" s="46"/>
      <c r="M43" s="13"/>
      <c r="N43" s="31">
        <v>178</v>
      </c>
      <c r="O43" s="13"/>
      <c r="P43" s="31">
        <v>291</v>
      </c>
      <c r="Q43" s="13"/>
      <c r="R43" s="31">
        <v>78</v>
      </c>
      <c r="S43" s="13"/>
      <c r="T43" s="31">
        <v>188</v>
      </c>
      <c r="U43" s="13"/>
      <c r="V43" s="31">
        <v>377</v>
      </c>
      <c r="W43" s="13"/>
      <c r="X43" s="31">
        <v>122</v>
      </c>
      <c r="Y43" s="13"/>
      <c r="Z43" s="14">
        <f t="shared" si="4"/>
        <v>1447</v>
      </c>
      <c r="AA43" s="12" t="s">
        <v>48</v>
      </c>
    </row>
    <row r="44" spans="1:27" x14ac:dyDescent="0.25">
      <c r="A44" s="17" t="s">
        <v>97</v>
      </c>
      <c r="B44" s="31"/>
      <c r="C44" s="13"/>
      <c r="D44" s="31"/>
      <c r="E44" s="13"/>
      <c r="F44" s="31"/>
      <c r="G44" s="13"/>
      <c r="H44" s="31"/>
      <c r="I44" s="13"/>
      <c r="J44" s="31"/>
      <c r="K44" s="13"/>
      <c r="L44" s="46"/>
      <c r="M44" s="13"/>
      <c r="N44" s="31"/>
      <c r="O44" s="13"/>
      <c r="P44" s="31"/>
      <c r="Q44" s="13"/>
      <c r="R44" s="31"/>
      <c r="S44" s="13"/>
      <c r="T44" s="31"/>
      <c r="U44" s="13"/>
      <c r="V44" s="31"/>
      <c r="W44" s="13"/>
      <c r="X44" s="31"/>
      <c r="Y44" s="13"/>
      <c r="Z44" s="14">
        <f t="shared" si="4"/>
        <v>0</v>
      </c>
      <c r="AA44" s="12" t="s">
        <v>49</v>
      </c>
    </row>
    <row r="45" spans="1:27" x14ac:dyDescent="0.25">
      <c r="A45" s="12" t="s">
        <v>98</v>
      </c>
      <c r="B45" s="31"/>
      <c r="C45" s="13"/>
      <c r="D45" s="31"/>
      <c r="E45" s="13"/>
      <c r="F45" s="31"/>
      <c r="G45" s="13"/>
      <c r="H45" s="31">
        <v>293</v>
      </c>
      <c r="I45" s="13"/>
      <c r="J45" s="31">
        <v>267</v>
      </c>
      <c r="K45" s="13"/>
      <c r="L45" s="46"/>
      <c r="M45" s="13"/>
      <c r="N45" s="31">
        <v>321</v>
      </c>
      <c r="O45" s="13"/>
      <c r="P45" s="31">
        <v>560</v>
      </c>
      <c r="Q45" s="13"/>
      <c r="R45" s="31">
        <v>129</v>
      </c>
      <c r="S45" s="13"/>
      <c r="T45" s="31">
        <v>306</v>
      </c>
      <c r="U45" s="13"/>
      <c r="V45" s="31">
        <v>489</v>
      </c>
      <c r="W45" s="13"/>
      <c r="X45" s="31">
        <v>239</v>
      </c>
      <c r="Y45" s="13"/>
      <c r="Z45" s="14">
        <f t="shared" si="4"/>
        <v>2604</v>
      </c>
      <c r="AA45" s="12" t="s">
        <v>50</v>
      </c>
    </row>
    <row r="46" spans="1:27" x14ac:dyDescent="0.25">
      <c r="A46" s="12" t="s">
        <v>99</v>
      </c>
      <c r="B46" s="31"/>
      <c r="C46" s="13"/>
      <c r="D46" s="31"/>
      <c r="E46" s="13"/>
      <c r="F46" s="31"/>
      <c r="G46" s="13"/>
      <c r="H46" s="31">
        <v>0</v>
      </c>
      <c r="I46" s="13"/>
      <c r="J46" s="31">
        <v>1</v>
      </c>
      <c r="K46" s="13"/>
      <c r="L46" s="46"/>
      <c r="M46" s="13"/>
      <c r="N46" s="31">
        <v>3</v>
      </c>
      <c r="O46" s="13"/>
      <c r="P46" s="31">
        <v>5</v>
      </c>
      <c r="Q46" s="13"/>
      <c r="R46" s="31">
        <v>15</v>
      </c>
      <c r="S46" s="13"/>
      <c r="T46" s="31">
        <v>3</v>
      </c>
      <c r="U46" s="13"/>
      <c r="V46" s="31">
        <v>0</v>
      </c>
      <c r="W46" s="13"/>
      <c r="X46" s="31">
        <v>12</v>
      </c>
      <c r="Y46" s="13"/>
      <c r="Z46" s="14">
        <f t="shared" si="4"/>
        <v>39</v>
      </c>
      <c r="AA46" s="12" t="s">
        <v>51</v>
      </c>
    </row>
    <row r="47" spans="1:27" x14ac:dyDescent="0.25">
      <c r="A47" s="17" t="s">
        <v>100</v>
      </c>
      <c r="B47" s="31"/>
      <c r="C47" s="13"/>
      <c r="D47" s="31"/>
      <c r="E47" s="13"/>
      <c r="F47" s="31"/>
      <c r="G47" s="13"/>
      <c r="H47" s="31"/>
      <c r="I47" s="13"/>
      <c r="J47" s="31"/>
      <c r="K47" s="13"/>
      <c r="L47" s="46"/>
      <c r="M47" s="13"/>
      <c r="N47" s="31"/>
      <c r="O47" s="13"/>
      <c r="P47" s="31"/>
      <c r="Q47" s="13"/>
      <c r="R47" s="31"/>
      <c r="S47" s="13"/>
      <c r="T47" s="31"/>
      <c r="U47" s="13"/>
      <c r="V47" s="31"/>
      <c r="W47" s="13"/>
      <c r="X47" s="31"/>
      <c r="Y47" s="13"/>
      <c r="Z47" s="14"/>
      <c r="AA47" s="17" t="s">
        <v>61</v>
      </c>
    </row>
    <row r="48" spans="1:27" x14ac:dyDescent="0.25">
      <c r="A48" s="12" t="s">
        <v>62</v>
      </c>
      <c r="B48" s="31">
        <v>0</v>
      </c>
      <c r="C48" s="13"/>
      <c r="D48" s="31">
        <v>3</v>
      </c>
      <c r="E48" s="13"/>
      <c r="F48" s="31">
        <v>3</v>
      </c>
      <c r="G48" s="13"/>
      <c r="H48" s="31">
        <v>0</v>
      </c>
      <c r="I48" s="13"/>
      <c r="J48" s="31">
        <v>25</v>
      </c>
      <c r="K48" s="13"/>
      <c r="L48" s="46"/>
      <c r="M48" s="13"/>
      <c r="N48" s="31">
        <v>1</v>
      </c>
      <c r="O48" s="13"/>
      <c r="P48" s="31">
        <v>3</v>
      </c>
      <c r="Q48" s="13"/>
      <c r="R48" s="31">
        <v>32</v>
      </c>
      <c r="S48" s="13"/>
      <c r="T48" s="31">
        <v>57</v>
      </c>
      <c r="U48" s="13"/>
      <c r="V48" s="31">
        <v>2</v>
      </c>
      <c r="W48" s="13"/>
      <c r="X48" s="31">
        <v>2</v>
      </c>
      <c r="Y48" s="13"/>
      <c r="Z48" s="14">
        <f t="shared" si="4"/>
        <v>128</v>
      </c>
      <c r="AA48" s="12" t="s">
        <v>62</v>
      </c>
    </row>
    <row r="49" spans="1:27" x14ac:dyDescent="0.25">
      <c r="A49" s="12" t="s">
        <v>63</v>
      </c>
      <c r="B49" s="31">
        <v>0</v>
      </c>
      <c r="C49" s="13"/>
      <c r="D49" s="31">
        <v>0</v>
      </c>
      <c r="E49" s="13"/>
      <c r="F49" s="31">
        <v>5</v>
      </c>
      <c r="G49" s="13"/>
      <c r="H49" s="31">
        <v>0</v>
      </c>
      <c r="I49" s="13"/>
      <c r="J49" s="31">
        <v>3</v>
      </c>
      <c r="K49" s="13"/>
      <c r="L49" s="46"/>
      <c r="M49" s="13"/>
      <c r="N49" s="31">
        <v>0</v>
      </c>
      <c r="O49" s="13"/>
      <c r="P49" s="31">
        <v>2</v>
      </c>
      <c r="Q49" s="13"/>
      <c r="R49" s="31">
        <v>0</v>
      </c>
      <c r="S49" s="13"/>
      <c r="T49" s="31">
        <v>1</v>
      </c>
      <c r="U49" s="13"/>
      <c r="V49" s="31">
        <v>0</v>
      </c>
      <c r="W49" s="13"/>
      <c r="X49" s="31">
        <v>0</v>
      </c>
      <c r="Y49" s="13"/>
      <c r="Z49" s="14">
        <f t="shared" si="4"/>
        <v>11</v>
      </c>
      <c r="AA49" s="12" t="s">
        <v>63</v>
      </c>
    </row>
    <row r="50" spans="1:27" x14ac:dyDescent="0.25">
      <c r="A50" s="17" t="s">
        <v>64</v>
      </c>
      <c r="B50" s="31"/>
      <c r="C50" s="13"/>
      <c r="D50" s="31"/>
      <c r="E50" s="13"/>
      <c r="F50" s="31"/>
      <c r="G50" s="13"/>
      <c r="H50" s="31"/>
      <c r="I50" s="13"/>
      <c r="J50" s="31"/>
      <c r="K50" s="13"/>
      <c r="L50" s="46"/>
      <c r="M50" s="13"/>
      <c r="N50" s="31"/>
      <c r="O50" s="13"/>
      <c r="P50" s="31"/>
      <c r="Q50" s="13"/>
      <c r="R50" s="31"/>
      <c r="S50" s="13"/>
      <c r="T50" s="31"/>
      <c r="U50" s="13"/>
      <c r="V50" s="31"/>
      <c r="W50" s="13"/>
      <c r="X50" s="31"/>
      <c r="Y50" s="13"/>
      <c r="Z50" s="14">
        <f t="shared" si="4"/>
        <v>0</v>
      </c>
      <c r="AA50" s="17" t="s">
        <v>64</v>
      </c>
    </row>
    <row r="51" spans="1:27" x14ac:dyDescent="0.25">
      <c r="A51" s="12" t="s">
        <v>65</v>
      </c>
      <c r="B51" s="31">
        <v>69</v>
      </c>
      <c r="C51" s="13"/>
      <c r="D51" s="31">
        <v>193</v>
      </c>
      <c r="E51" s="13"/>
      <c r="F51" s="31">
        <v>164</v>
      </c>
      <c r="G51" s="13"/>
      <c r="H51" s="31"/>
      <c r="I51" s="13"/>
      <c r="J51" s="31">
        <v>207</v>
      </c>
      <c r="K51" s="13"/>
      <c r="L51" s="46"/>
      <c r="M51" s="13"/>
      <c r="N51" s="31">
        <v>57</v>
      </c>
      <c r="O51" s="13"/>
      <c r="P51" s="31">
        <v>379</v>
      </c>
      <c r="Q51" s="13"/>
      <c r="R51" s="31">
        <v>64</v>
      </c>
      <c r="S51" s="13"/>
      <c r="T51" s="31">
        <v>209</v>
      </c>
      <c r="U51" s="13"/>
      <c r="V51" s="31">
        <v>455</v>
      </c>
      <c r="W51" s="13"/>
      <c r="X51" s="31">
        <v>227</v>
      </c>
      <c r="Y51" s="13"/>
      <c r="Z51" s="14">
        <f>SUM(B51:Y51)</f>
        <v>2024</v>
      </c>
      <c r="AA51" s="12" t="s">
        <v>65</v>
      </c>
    </row>
    <row r="52" spans="1:27" x14ac:dyDescent="0.25">
      <c r="A52" s="12" t="s">
        <v>66</v>
      </c>
      <c r="B52" s="31">
        <v>74</v>
      </c>
      <c r="C52" s="13"/>
      <c r="D52" s="31">
        <v>96</v>
      </c>
      <c r="E52" s="13"/>
      <c r="F52" s="31">
        <v>100</v>
      </c>
      <c r="G52" s="13"/>
      <c r="H52" s="31"/>
      <c r="I52" s="13"/>
      <c r="J52" s="31">
        <v>61</v>
      </c>
      <c r="K52" s="13"/>
      <c r="L52" s="46"/>
      <c r="M52" s="13"/>
      <c r="N52" s="31">
        <v>267</v>
      </c>
      <c r="O52" s="13"/>
      <c r="P52" s="31">
        <v>186</v>
      </c>
      <c r="Q52" s="13"/>
      <c r="R52" s="31">
        <v>80</v>
      </c>
      <c r="S52" s="13"/>
      <c r="T52" s="31">
        <v>100</v>
      </c>
      <c r="U52" s="13"/>
      <c r="V52" s="31">
        <v>34</v>
      </c>
      <c r="W52" s="13"/>
      <c r="X52" s="31">
        <v>24</v>
      </c>
      <c r="Y52" s="13"/>
      <c r="Z52" s="14">
        <f t="shared" si="4"/>
        <v>1022</v>
      </c>
      <c r="AA52" s="12" t="s">
        <v>66</v>
      </c>
    </row>
    <row r="53" spans="1:27" x14ac:dyDescent="0.25">
      <c r="A53" s="18" t="s">
        <v>30</v>
      </c>
      <c r="B53" s="32">
        <f>SUM(B51:B52)</f>
        <v>143</v>
      </c>
      <c r="C53" s="28"/>
      <c r="D53" s="32">
        <f>SUM(D51:D52)</f>
        <v>289</v>
      </c>
      <c r="E53" s="28"/>
      <c r="F53" s="32">
        <f>SUM(F51:F52)</f>
        <v>264</v>
      </c>
      <c r="G53" s="28"/>
      <c r="H53" s="32">
        <f>SUM(H21:H29)</f>
        <v>293</v>
      </c>
      <c r="I53" s="28"/>
      <c r="J53" s="32">
        <f>SUM(J20:J29)</f>
        <v>267</v>
      </c>
      <c r="K53" s="28"/>
      <c r="L53" s="56"/>
      <c r="M53" s="28"/>
      <c r="N53" s="32">
        <f>SUM(N20:N29)</f>
        <v>324</v>
      </c>
      <c r="O53" s="28"/>
      <c r="P53" s="32">
        <f>SUM(P20:P29)</f>
        <v>565</v>
      </c>
      <c r="Q53" s="28"/>
      <c r="R53" s="32">
        <f>SUM(R20:R29)</f>
        <v>144</v>
      </c>
      <c r="S53" s="28"/>
      <c r="T53" s="32">
        <f>SUM(T20:T29)</f>
        <v>309</v>
      </c>
      <c r="U53" s="28"/>
      <c r="V53" s="32">
        <f>SUM(V20:V29)</f>
        <v>489</v>
      </c>
      <c r="W53" s="28"/>
      <c r="X53" s="32">
        <f>SUM(X20:X29)</f>
        <v>251</v>
      </c>
      <c r="Y53" s="28"/>
      <c r="Z53" s="27">
        <f>SUM(B53:Y53)</f>
        <v>3338</v>
      </c>
      <c r="AA53" s="18" t="s">
        <v>30</v>
      </c>
    </row>
    <row r="55" spans="1:27" ht="15.75" thickBot="1" x14ac:dyDescent="0.3">
      <c r="G55" s="14"/>
    </row>
    <row r="56" spans="1:27" ht="15.75" thickBot="1" x14ac:dyDescent="0.3">
      <c r="A56" s="21" t="s">
        <v>0</v>
      </c>
      <c r="B56" s="62" t="s">
        <v>1</v>
      </c>
      <c r="C56" s="57"/>
      <c r="D56" s="57" t="s">
        <v>2</v>
      </c>
      <c r="E56" s="57"/>
      <c r="F56" s="57" t="s">
        <v>3</v>
      </c>
      <c r="G56" s="57"/>
      <c r="H56" s="57" t="s">
        <v>4</v>
      </c>
      <c r="I56" s="57"/>
      <c r="J56" s="57" t="s">
        <v>5</v>
      </c>
      <c r="K56" s="57"/>
      <c r="L56" s="57" t="s">
        <v>6</v>
      </c>
      <c r="M56" s="57"/>
      <c r="N56" s="57" t="s">
        <v>7</v>
      </c>
      <c r="O56" s="57"/>
      <c r="P56" s="57" t="s">
        <v>8</v>
      </c>
      <c r="Q56" s="57"/>
      <c r="R56" s="57" t="s">
        <v>9</v>
      </c>
      <c r="S56" s="57"/>
      <c r="T56" s="57" t="s">
        <v>10</v>
      </c>
      <c r="U56" s="57"/>
      <c r="V56" s="57" t="s">
        <v>11</v>
      </c>
      <c r="W56" s="57"/>
      <c r="X56" s="57" t="s">
        <v>29</v>
      </c>
      <c r="Y56" s="57"/>
      <c r="Z56" s="11" t="s">
        <v>30</v>
      </c>
    </row>
    <row r="57" spans="1:27" x14ac:dyDescent="0.25">
      <c r="A57" s="17" t="s">
        <v>38</v>
      </c>
      <c r="B57" s="13" t="s">
        <v>31</v>
      </c>
      <c r="C57" s="13" t="s">
        <v>32</v>
      </c>
      <c r="D57" s="13" t="s">
        <v>31</v>
      </c>
      <c r="E57" s="13" t="s">
        <v>32</v>
      </c>
      <c r="F57" s="13" t="s">
        <v>31</v>
      </c>
      <c r="G57" s="13" t="s">
        <v>32</v>
      </c>
      <c r="H57" s="13" t="s">
        <v>31</v>
      </c>
      <c r="I57" s="13" t="s">
        <v>32</v>
      </c>
      <c r="J57" s="13" t="s">
        <v>31</v>
      </c>
      <c r="K57" s="13" t="s">
        <v>32</v>
      </c>
      <c r="L57" s="13" t="s">
        <v>31</v>
      </c>
      <c r="M57" s="13" t="s">
        <v>32</v>
      </c>
      <c r="N57" s="13" t="s">
        <v>31</v>
      </c>
      <c r="O57" s="13" t="s">
        <v>32</v>
      </c>
      <c r="P57" s="13" t="s">
        <v>31</v>
      </c>
      <c r="Q57" s="13" t="s">
        <v>32</v>
      </c>
      <c r="R57" s="13" t="s">
        <v>31</v>
      </c>
      <c r="S57" s="13" t="s">
        <v>32</v>
      </c>
      <c r="T57" s="13" t="s">
        <v>31</v>
      </c>
      <c r="U57" s="13" t="s">
        <v>32</v>
      </c>
      <c r="V57" s="13" t="s">
        <v>31</v>
      </c>
      <c r="W57" s="13" t="s">
        <v>32</v>
      </c>
      <c r="X57" s="13" t="s">
        <v>31</v>
      </c>
      <c r="Y57" s="13" t="s">
        <v>32</v>
      </c>
      <c r="AA57" s="17" t="s">
        <v>38</v>
      </c>
    </row>
    <row r="58" spans="1:27" x14ac:dyDescent="0.25">
      <c r="A58" s="12" t="s">
        <v>87</v>
      </c>
      <c r="B58" s="13">
        <v>0</v>
      </c>
      <c r="C58" s="23">
        <v>0</v>
      </c>
      <c r="D58" s="13">
        <v>0</v>
      </c>
      <c r="E58" s="23">
        <v>0</v>
      </c>
      <c r="F58" s="13">
        <v>0</v>
      </c>
      <c r="G58" s="23">
        <v>0</v>
      </c>
      <c r="H58" s="13">
        <v>0</v>
      </c>
      <c r="I58" s="23">
        <v>0</v>
      </c>
      <c r="J58" s="13">
        <v>0</v>
      </c>
      <c r="K58" s="23">
        <v>0</v>
      </c>
      <c r="L58" s="13">
        <v>1</v>
      </c>
      <c r="M58" s="23">
        <v>0</v>
      </c>
      <c r="N58" s="13">
        <v>0</v>
      </c>
      <c r="O58" s="23">
        <v>0</v>
      </c>
      <c r="P58" s="13">
        <v>0</v>
      </c>
      <c r="Q58" s="23">
        <v>0</v>
      </c>
      <c r="R58" s="13">
        <v>0</v>
      </c>
      <c r="S58" s="23">
        <v>0</v>
      </c>
      <c r="T58" s="13">
        <v>0</v>
      </c>
      <c r="U58" s="23">
        <v>0</v>
      </c>
      <c r="V58" s="13">
        <v>0</v>
      </c>
      <c r="W58" s="23">
        <v>0</v>
      </c>
      <c r="X58" s="13">
        <v>0</v>
      </c>
      <c r="Y58" s="23">
        <v>0</v>
      </c>
      <c r="AA58" s="17"/>
    </row>
    <row r="59" spans="1:27" x14ac:dyDescent="0.25">
      <c r="A59" s="12" t="s">
        <v>33</v>
      </c>
      <c r="B59" s="13">
        <v>5</v>
      </c>
      <c r="C59" s="23">
        <v>0</v>
      </c>
      <c r="D59" s="13">
        <v>7</v>
      </c>
      <c r="E59" s="23">
        <v>0</v>
      </c>
      <c r="F59" s="13">
        <v>2</v>
      </c>
      <c r="G59" s="23">
        <v>0</v>
      </c>
      <c r="H59" s="13">
        <v>5</v>
      </c>
      <c r="I59" s="23">
        <v>0</v>
      </c>
      <c r="J59" s="13">
        <v>6</v>
      </c>
      <c r="K59" s="23">
        <v>0</v>
      </c>
      <c r="L59" s="13">
        <v>10</v>
      </c>
      <c r="M59" s="23">
        <v>0</v>
      </c>
      <c r="N59" s="13">
        <v>0</v>
      </c>
      <c r="O59" s="24">
        <v>0</v>
      </c>
      <c r="P59" s="13">
        <v>6</v>
      </c>
      <c r="Q59" s="24">
        <v>0</v>
      </c>
      <c r="R59" s="53">
        <v>0</v>
      </c>
      <c r="S59" s="23">
        <v>0</v>
      </c>
      <c r="T59" s="13">
        <v>3</v>
      </c>
      <c r="U59" s="37">
        <v>0</v>
      </c>
      <c r="V59" s="13">
        <v>7</v>
      </c>
      <c r="W59" s="37">
        <v>0</v>
      </c>
      <c r="X59" s="13">
        <v>5</v>
      </c>
      <c r="Y59" s="37">
        <v>1</v>
      </c>
      <c r="Z59">
        <f t="shared" ref="Z59:Z67" si="5">SUM(B59:Y59)</f>
        <v>57</v>
      </c>
      <c r="AA59" s="12" t="s">
        <v>33</v>
      </c>
    </row>
    <row r="60" spans="1:27" x14ac:dyDescent="0.25">
      <c r="A60" s="12" t="s">
        <v>88</v>
      </c>
      <c r="B60" s="13">
        <v>19</v>
      </c>
      <c r="C60" s="23">
        <v>22</v>
      </c>
      <c r="D60" s="13">
        <v>57</v>
      </c>
      <c r="E60" s="23">
        <v>65</v>
      </c>
      <c r="F60" s="13">
        <v>35</v>
      </c>
      <c r="G60" s="23">
        <v>10</v>
      </c>
      <c r="H60" s="13">
        <v>30</v>
      </c>
      <c r="I60" s="23">
        <v>16</v>
      </c>
      <c r="J60" s="13">
        <v>32</v>
      </c>
      <c r="K60" s="23">
        <v>23</v>
      </c>
      <c r="L60" s="13">
        <v>51</v>
      </c>
      <c r="M60" s="23">
        <v>19</v>
      </c>
      <c r="N60" s="13">
        <v>0</v>
      </c>
      <c r="O60" s="23">
        <v>7</v>
      </c>
      <c r="P60" s="13">
        <v>45</v>
      </c>
      <c r="Q60" s="23">
        <v>0</v>
      </c>
      <c r="R60" s="46">
        <v>17</v>
      </c>
      <c r="S60" s="23">
        <v>20</v>
      </c>
      <c r="T60" s="13">
        <v>23</v>
      </c>
      <c r="U60" s="37">
        <v>16</v>
      </c>
      <c r="V60" s="13">
        <v>30</v>
      </c>
      <c r="W60" s="37">
        <v>5</v>
      </c>
      <c r="X60" s="13">
        <v>26</v>
      </c>
      <c r="Y60" s="37">
        <v>23</v>
      </c>
      <c r="Z60">
        <f t="shared" si="5"/>
        <v>591</v>
      </c>
      <c r="AA60" s="12" t="s">
        <v>34</v>
      </c>
    </row>
    <row r="61" spans="1:27" x14ac:dyDescent="0.25">
      <c r="A61" s="12" t="s">
        <v>89</v>
      </c>
      <c r="B61" s="13">
        <v>38</v>
      </c>
      <c r="C61" s="23">
        <v>83</v>
      </c>
      <c r="D61" s="13">
        <v>63</v>
      </c>
      <c r="E61" s="23">
        <v>69</v>
      </c>
      <c r="F61" s="13">
        <v>69</v>
      </c>
      <c r="G61" s="23">
        <v>68</v>
      </c>
      <c r="H61" s="13">
        <v>39</v>
      </c>
      <c r="I61" s="23">
        <v>40</v>
      </c>
      <c r="J61" s="13">
        <v>57</v>
      </c>
      <c r="K61" s="23">
        <v>62</v>
      </c>
      <c r="L61" s="13">
        <v>65</v>
      </c>
      <c r="M61" s="23">
        <v>41</v>
      </c>
      <c r="N61" s="13">
        <v>0</v>
      </c>
      <c r="O61" s="23">
        <v>26</v>
      </c>
      <c r="P61" s="13">
        <v>79</v>
      </c>
      <c r="Q61" s="23">
        <v>11</v>
      </c>
      <c r="R61" s="46">
        <v>77</v>
      </c>
      <c r="S61" s="23">
        <v>30</v>
      </c>
      <c r="T61" s="13">
        <v>49</v>
      </c>
      <c r="U61" s="37">
        <v>46</v>
      </c>
      <c r="V61" s="13">
        <v>189</v>
      </c>
      <c r="W61" s="37">
        <v>7</v>
      </c>
      <c r="X61" s="13">
        <v>42</v>
      </c>
      <c r="Y61" s="37">
        <v>42</v>
      </c>
      <c r="Z61">
        <f t="shared" si="5"/>
        <v>1292</v>
      </c>
      <c r="AA61" s="12" t="s">
        <v>39</v>
      </c>
    </row>
    <row r="62" spans="1:27" x14ac:dyDescent="0.25">
      <c r="A62" s="12" t="s">
        <v>90</v>
      </c>
      <c r="B62" s="13">
        <v>13</v>
      </c>
      <c r="C62" s="23">
        <v>44</v>
      </c>
      <c r="D62" s="13">
        <v>26</v>
      </c>
      <c r="E62" s="23">
        <v>39</v>
      </c>
      <c r="F62" s="13">
        <v>25</v>
      </c>
      <c r="G62" s="23">
        <v>36</v>
      </c>
      <c r="H62" s="13">
        <v>26</v>
      </c>
      <c r="I62" s="23">
        <v>50</v>
      </c>
      <c r="J62" s="13">
        <v>50</v>
      </c>
      <c r="K62" s="23">
        <v>78</v>
      </c>
      <c r="L62" s="13">
        <v>42</v>
      </c>
      <c r="M62" s="23">
        <v>51</v>
      </c>
      <c r="N62" s="13">
        <v>0</v>
      </c>
      <c r="O62" s="23">
        <v>29</v>
      </c>
      <c r="P62" s="13">
        <v>53</v>
      </c>
      <c r="Q62" s="23">
        <v>9</v>
      </c>
      <c r="R62" s="46">
        <v>23</v>
      </c>
      <c r="S62" s="23">
        <v>30</v>
      </c>
      <c r="T62" s="13">
        <v>33</v>
      </c>
      <c r="U62" s="37">
        <v>43</v>
      </c>
      <c r="V62" s="13">
        <v>120</v>
      </c>
      <c r="W62" s="37">
        <v>1</v>
      </c>
      <c r="X62" s="13">
        <v>68</v>
      </c>
      <c r="Y62" s="37">
        <v>79</v>
      </c>
      <c r="Z62">
        <f t="shared" si="5"/>
        <v>968</v>
      </c>
      <c r="AA62" s="12" t="s">
        <v>40</v>
      </c>
    </row>
    <row r="63" spans="1:27" x14ac:dyDescent="0.25">
      <c r="A63" s="12" t="s">
        <v>91</v>
      </c>
      <c r="B63" s="13">
        <v>10</v>
      </c>
      <c r="C63" s="23">
        <v>19</v>
      </c>
      <c r="D63" s="13">
        <v>18</v>
      </c>
      <c r="E63" s="23">
        <v>30</v>
      </c>
      <c r="F63" s="13">
        <v>13</v>
      </c>
      <c r="G63" s="23">
        <v>6</v>
      </c>
      <c r="H63" s="13">
        <v>8</v>
      </c>
      <c r="I63" s="23">
        <v>23</v>
      </c>
      <c r="J63" s="13">
        <v>35</v>
      </c>
      <c r="K63" s="23">
        <v>50</v>
      </c>
      <c r="L63" s="13">
        <v>14</v>
      </c>
      <c r="M63" s="23">
        <v>20</v>
      </c>
      <c r="N63" s="13">
        <v>0</v>
      </c>
      <c r="O63" s="23">
        <v>8</v>
      </c>
      <c r="P63" s="13">
        <v>19</v>
      </c>
      <c r="Q63" s="23">
        <v>2</v>
      </c>
      <c r="R63" s="46">
        <v>16</v>
      </c>
      <c r="S63" s="23">
        <v>18</v>
      </c>
      <c r="T63" s="13">
        <v>5</v>
      </c>
      <c r="U63" s="37">
        <v>17</v>
      </c>
      <c r="V63" s="13">
        <v>11</v>
      </c>
      <c r="W63" s="37">
        <v>2</v>
      </c>
      <c r="X63" s="13">
        <v>13</v>
      </c>
      <c r="Y63" s="37">
        <v>13</v>
      </c>
      <c r="Z63">
        <f t="shared" si="5"/>
        <v>370</v>
      </c>
      <c r="AA63" s="12" t="s">
        <v>41</v>
      </c>
    </row>
    <row r="64" spans="1:27" x14ac:dyDescent="0.25">
      <c r="A64" s="12" t="s">
        <v>101</v>
      </c>
      <c r="B64" s="13">
        <v>11</v>
      </c>
      <c r="C64" s="23">
        <v>23</v>
      </c>
      <c r="D64" s="13">
        <v>44</v>
      </c>
      <c r="E64" s="23">
        <v>28</v>
      </c>
      <c r="F64" s="13">
        <v>26</v>
      </c>
      <c r="G64" s="23">
        <v>11</v>
      </c>
      <c r="H64" s="13">
        <v>39</v>
      </c>
      <c r="I64" s="23">
        <v>33</v>
      </c>
      <c r="J64" s="13">
        <v>25</v>
      </c>
      <c r="K64" s="23">
        <v>25</v>
      </c>
      <c r="L64" s="13">
        <v>39</v>
      </c>
      <c r="M64" s="23">
        <v>26</v>
      </c>
      <c r="N64" s="13">
        <v>0</v>
      </c>
      <c r="O64" s="23">
        <v>24</v>
      </c>
      <c r="P64" s="13">
        <v>47</v>
      </c>
      <c r="Q64" s="23">
        <v>7</v>
      </c>
      <c r="R64" s="46">
        <v>20</v>
      </c>
      <c r="S64" s="23">
        <v>39</v>
      </c>
      <c r="T64" s="13">
        <v>27</v>
      </c>
      <c r="U64" s="37">
        <v>20</v>
      </c>
      <c r="V64" s="13">
        <v>26</v>
      </c>
      <c r="W64" s="37">
        <v>9</v>
      </c>
      <c r="X64" s="13">
        <v>24</v>
      </c>
      <c r="Y64" s="37">
        <v>16</v>
      </c>
      <c r="Z64">
        <f t="shared" si="5"/>
        <v>589</v>
      </c>
      <c r="AA64" s="12" t="s">
        <v>42</v>
      </c>
    </row>
    <row r="65" spans="1:29" x14ac:dyDescent="0.25">
      <c r="A65" s="12" t="s">
        <v>102</v>
      </c>
      <c r="B65" s="13">
        <v>14</v>
      </c>
      <c r="C65" s="23">
        <v>12</v>
      </c>
      <c r="D65" s="13">
        <v>66</v>
      </c>
      <c r="E65" s="23">
        <v>15</v>
      </c>
      <c r="F65" s="13">
        <v>50</v>
      </c>
      <c r="G65" s="23">
        <v>8</v>
      </c>
      <c r="H65" s="13">
        <v>57</v>
      </c>
      <c r="I65" s="23">
        <v>26</v>
      </c>
      <c r="J65" s="13">
        <v>19</v>
      </c>
      <c r="K65" s="23">
        <v>9</v>
      </c>
      <c r="L65" s="13">
        <v>50</v>
      </c>
      <c r="M65" s="23">
        <v>21</v>
      </c>
      <c r="N65" s="13">
        <v>0</v>
      </c>
      <c r="O65" s="23">
        <v>14</v>
      </c>
      <c r="P65" s="13">
        <v>54</v>
      </c>
      <c r="Q65" s="23">
        <v>2</v>
      </c>
      <c r="R65" s="46">
        <v>59</v>
      </c>
      <c r="S65" s="23">
        <v>34</v>
      </c>
      <c r="T65" s="13">
        <v>45</v>
      </c>
      <c r="U65" s="37">
        <v>17</v>
      </c>
      <c r="V65" s="13">
        <v>37</v>
      </c>
      <c r="W65" s="37">
        <v>3</v>
      </c>
      <c r="X65" s="13">
        <v>19</v>
      </c>
      <c r="Y65" s="37">
        <v>14</v>
      </c>
      <c r="Z65">
        <f t="shared" si="5"/>
        <v>645</v>
      </c>
      <c r="AA65" s="12" t="s">
        <v>43</v>
      </c>
    </row>
    <row r="66" spans="1:29" x14ac:dyDescent="0.25">
      <c r="A66" s="12" t="s">
        <v>94</v>
      </c>
      <c r="B66" s="13">
        <v>0</v>
      </c>
      <c r="C66" s="23">
        <v>0</v>
      </c>
      <c r="D66" s="13">
        <v>0</v>
      </c>
      <c r="E66" s="23">
        <v>0</v>
      </c>
      <c r="F66" s="13">
        <v>0</v>
      </c>
      <c r="G66" s="23">
        <v>0</v>
      </c>
      <c r="H66" s="13">
        <v>43</v>
      </c>
      <c r="I66" s="23">
        <v>17</v>
      </c>
      <c r="J66" s="13">
        <v>23</v>
      </c>
      <c r="K66" s="23">
        <v>4</v>
      </c>
      <c r="L66" s="13">
        <v>33</v>
      </c>
      <c r="M66" s="23">
        <v>11</v>
      </c>
      <c r="N66" s="13">
        <v>0</v>
      </c>
      <c r="O66" s="23">
        <v>4</v>
      </c>
      <c r="P66" s="13">
        <v>48</v>
      </c>
      <c r="Q66" s="23">
        <v>2</v>
      </c>
      <c r="R66" s="46">
        <v>103</v>
      </c>
      <c r="S66" s="23">
        <v>14</v>
      </c>
      <c r="T66" s="13">
        <v>34</v>
      </c>
      <c r="U66" s="37">
        <v>7</v>
      </c>
      <c r="V66" s="13">
        <v>38</v>
      </c>
      <c r="W66" s="37">
        <v>1</v>
      </c>
      <c r="X66" s="13">
        <v>19</v>
      </c>
      <c r="Y66" s="37">
        <v>5</v>
      </c>
      <c r="Z66">
        <f t="shared" si="5"/>
        <v>406</v>
      </c>
      <c r="AA66" s="12"/>
    </row>
    <row r="67" spans="1:29" x14ac:dyDescent="0.25">
      <c r="A67" s="12" t="s">
        <v>35</v>
      </c>
      <c r="B67" s="13">
        <v>11</v>
      </c>
      <c r="C67" s="23">
        <v>1</v>
      </c>
      <c r="D67" s="13">
        <v>20</v>
      </c>
      <c r="E67" s="23">
        <v>4</v>
      </c>
      <c r="F67" s="13">
        <v>12</v>
      </c>
      <c r="G67" s="23">
        <v>1</v>
      </c>
      <c r="H67" s="13">
        <v>40</v>
      </c>
      <c r="I67" s="23">
        <v>3</v>
      </c>
      <c r="J67" s="13">
        <v>26</v>
      </c>
      <c r="K67" s="23">
        <v>1</v>
      </c>
      <c r="L67" s="13">
        <v>30</v>
      </c>
      <c r="M67" s="23">
        <v>6</v>
      </c>
      <c r="N67" s="13">
        <v>0</v>
      </c>
      <c r="O67" s="23">
        <v>3</v>
      </c>
      <c r="P67" s="13">
        <v>52</v>
      </c>
      <c r="Q67" s="23">
        <v>0</v>
      </c>
      <c r="R67" s="13">
        <v>113</v>
      </c>
      <c r="S67" s="23">
        <v>11</v>
      </c>
      <c r="T67" s="13">
        <v>112</v>
      </c>
      <c r="U67" s="37">
        <v>6</v>
      </c>
      <c r="V67" s="13">
        <v>22</v>
      </c>
      <c r="W67" s="37">
        <v>0</v>
      </c>
      <c r="X67" s="13">
        <v>33</v>
      </c>
      <c r="Y67" s="37">
        <v>3</v>
      </c>
      <c r="Z67">
        <f t="shared" si="5"/>
        <v>510</v>
      </c>
      <c r="AA67" s="12" t="s">
        <v>35</v>
      </c>
    </row>
    <row r="68" spans="1:29" x14ac:dyDescent="0.25">
      <c r="A68" s="17" t="s">
        <v>57</v>
      </c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  <c r="N68" s="13"/>
      <c r="O68" s="23"/>
      <c r="P68" s="13"/>
      <c r="Q68" s="23"/>
      <c r="R68" s="13"/>
      <c r="S68" s="23"/>
      <c r="T68" s="13"/>
      <c r="U68" s="37"/>
      <c r="V68" s="13"/>
      <c r="W68" s="37"/>
      <c r="X68" s="13"/>
      <c r="Y68" s="37"/>
      <c r="AA68" s="17" t="s">
        <v>57</v>
      </c>
      <c r="AB68" t="s">
        <v>80</v>
      </c>
      <c r="AC68" t="s">
        <v>81</v>
      </c>
    </row>
    <row r="69" spans="1:29" x14ac:dyDescent="0.25">
      <c r="A69" s="12" t="s">
        <v>52</v>
      </c>
      <c r="B69" s="13">
        <v>62</v>
      </c>
      <c r="C69" s="23">
        <v>104</v>
      </c>
      <c r="D69" s="13">
        <v>180</v>
      </c>
      <c r="E69" s="23">
        <v>138</v>
      </c>
      <c r="F69" s="13">
        <v>138</v>
      </c>
      <c r="G69" s="23">
        <v>77</v>
      </c>
      <c r="H69" s="13">
        <v>181</v>
      </c>
      <c r="I69" s="23">
        <v>138</v>
      </c>
      <c r="J69" s="13">
        <v>144</v>
      </c>
      <c r="K69" s="23">
        <v>141</v>
      </c>
      <c r="L69" s="13">
        <v>204</v>
      </c>
      <c r="M69" s="23">
        <v>112</v>
      </c>
      <c r="N69" s="13">
        <v>0</v>
      </c>
      <c r="O69" s="23">
        <v>66</v>
      </c>
      <c r="P69" s="13">
        <v>247</v>
      </c>
      <c r="Q69" s="23">
        <v>18</v>
      </c>
      <c r="R69" s="13">
        <v>271</v>
      </c>
      <c r="S69" s="23">
        <v>99</v>
      </c>
      <c r="T69" s="13">
        <v>227</v>
      </c>
      <c r="U69" s="37">
        <v>91</v>
      </c>
      <c r="V69" s="13">
        <v>282</v>
      </c>
      <c r="W69" s="37">
        <v>17</v>
      </c>
      <c r="X69" s="13">
        <v>152</v>
      </c>
      <c r="Y69" s="37">
        <v>66</v>
      </c>
      <c r="Z69" s="14">
        <f>SUM(B69:Y69)</f>
        <v>3155</v>
      </c>
      <c r="AA69" s="12" t="s">
        <v>52</v>
      </c>
      <c r="AB69">
        <f>+B69+D69+F69+H69+J69+L69+N69+P69+R69+T69+V69+X69</f>
        <v>2088</v>
      </c>
      <c r="AC69">
        <f>+C69+E69+G69+I69+K69+M69+O69+Q69+S69+U69+W69+Y69</f>
        <v>1067</v>
      </c>
    </row>
    <row r="70" spans="1:29" x14ac:dyDescent="0.25">
      <c r="A70" s="12" t="s">
        <v>53</v>
      </c>
      <c r="B70" s="13">
        <v>59</v>
      </c>
      <c r="C70" s="23">
        <v>100</v>
      </c>
      <c r="D70" s="13">
        <v>121</v>
      </c>
      <c r="E70" s="23">
        <v>112</v>
      </c>
      <c r="F70" s="13">
        <v>94</v>
      </c>
      <c r="G70" s="23">
        <v>63</v>
      </c>
      <c r="H70" s="13">
        <v>106</v>
      </c>
      <c r="I70" s="23">
        <v>70</v>
      </c>
      <c r="J70" s="13">
        <v>129</v>
      </c>
      <c r="K70" s="23">
        <v>111</v>
      </c>
      <c r="L70" s="13">
        <v>131</v>
      </c>
      <c r="M70" s="23">
        <v>82</v>
      </c>
      <c r="N70" s="13">
        <v>0</v>
      </c>
      <c r="O70" s="23">
        <v>49</v>
      </c>
      <c r="P70" s="13">
        <v>156</v>
      </c>
      <c r="Q70" s="23">
        <v>15</v>
      </c>
      <c r="R70" s="13">
        <v>157</v>
      </c>
      <c r="S70" s="23">
        <v>96</v>
      </c>
      <c r="T70" s="13">
        <v>104</v>
      </c>
      <c r="U70" s="37">
        <v>81</v>
      </c>
      <c r="V70" s="13">
        <v>198</v>
      </c>
      <c r="W70" s="37">
        <v>11</v>
      </c>
      <c r="X70" s="13">
        <v>97</v>
      </c>
      <c r="Y70" s="37">
        <v>89</v>
      </c>
      <c r="Z70" s="14">
        <f>SUM(B70:Y70)</f>
        <v>2231</v>
      </c>
      <c r="AA70" s="12" t="s">
        <v>53</v>
      </c>
      <c r="AB70">
        <f>+B70+D70+F70+H70+J70+L70+N70+P70+R70+T70+V70+X70</f>
        <v>1352</v>
      </c>
      <c r="AC70">
        <f>+C70+E70+G70+I70+K70+M70+O70+Q70+S70+U70+W70+Y70</f>
        <v>879</v>
      </c>
    </row>
    <row r="71" spans="1:29" x14ac:dyDescent="0.25">
      <c r="A71" s="12" t="s">
        <v>54</v>
      </c>
      <c r="B71" s="13">
        <v>0</v>
      </c>
      <c r="C71" s="23">
        <v>0</v>
      </c>
      <c r="D71" s="13">
        <v>0</v>
      </c>
      <c r="E71" s="23">
        <v>0</v>
      </c>
      <c r="F71" s="13">
        <v>0</v>
      </c>
      <c r="G71" s="23">
        <v>0</v>
      </c>
      <c r="H71" s="13">
        <v>0</v>
      </c>
      <c r="I71" s="23">
        <v>0</v>
      </c>
      <c r="J71" s="13">
        <v>0</v>
      </c>
      <c r="K71" s="23">
        <v>0</v>
      </c>
      <c r="L71" s="13">
        <v>0</v>
      </c>
      <c r="M71" s="23">
        <v>0</v>
      </c>
      <c r="N71" s="13">
        <v>0</v>
      </c>
      <c r="O71" s="23">
        <v>0</v>
      </c>
      <c r="P71" s="13">
        <v>0</v>
      </c>
      <c r="Q71" s="23">
        <v>0</v>
      </c>
      <c r="R71" s="13">
        <v>0</v>
      </c>
      <c r="S71" s="23">
        <v>0</v>
      </c>
      <c r="T71" s="13">
        <v>0</v>
      </c>
      <c r="U71" s="37">
        <v>0</v>
      </c>
      <c r="V71" s="13">
        <v>0</v>
      </c>
      <c r="W71" s="37">
        <v>0</v>
      </c>
      <c r="X71" s="13">
        <v>0</v>
      </c>
      <c r="Y71" s="37">
        <v>0</v>
      </c>
      <c r="Z71" s="14">
        <f t="shared" ref="Z71:Z96" si="6">SUM(B71:Y71)</f>
        <v>0</v>
      </c>
      <c r="AA71" s="12" t="s">
        <v>54</v>
      </c>
    </row>
    <row r="72" spans="1:29" x14ac:dyDescent="0.25">
      <c r="A72" s="12" t="s">
        <v>36</v>
      </c>
      <c r="B72" s="13">
        <v>0</v>
      </c>
      <c r="C72" s="23">
        <v>0</v>
      </c>
      <c r="D72" s="13">
        <v>0</v>
      </c>
      <c r="E72" s="23">
        <v>0</v>
      </c>
      <c r="F72" s="13">
        <v>0</v>
      </c>
      <c r="G72" s="23">
        <v>0</v>
      </c>
      <c r="H72" s="13">
        <v>0</v>
      </c>
      <c r="I72" s="23">
        <v>0</v>
      </c>
      <c r="J72" s="13">
        <v>0</v>
      </c>
      <c r="K72" s="23">
        <v>0</v>
      </c>
      <c r="L72" s="13">
        <v>0</v>
      </c>
      <c r="M72" s="23">
        <v>0</v>
      </c>
      <c r="N72" s="13">
        <v>0</v>
      </c>
      <c r="O72" s="23">
        <v>0</v>
      </c>
      <c r="P72" s="13">
        <v>0</v>
      </c>
      <c r="Q72" s="23">
        <v>0</v>
      </c>
      <c r="R72" s="13">
        <v>0</v>
      </c>
      <c r="S72" s="23">
        <v>0</v>
      </c>
      <c r="T72" s="13">
        <v>0</v>
      </c>
      <c r="U72" s="37">
        <v>0</v>
      </c>
      <c r="V72" s="13">
        <v>0</v>
      </c>
      <c r="W72" s="37">
        <v>0</v>
      </c>
      <c r="X72" s="13">
        <v>0</v>
      </c>
      <c r="Y72" s="37">
        <v>0</v>
      </c>
      <c r="Z72" s="14">
        <f t="shared" si="6"/>
        <v>0</v>
      </c>
      <c r="AA72" s="12" t="s">
        <v>36</v>
      </c>
    </row>
    <row r="73" spans="1:29" x14ac:dyDescent="0.25">
      <c r="A73" s="17" t="s">
        <v>58</v>
      </c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  <c r="N73" s="13"/>
      <c r="O73" s="23"/>
      <c r="P73" s="13"/>
      <c r="Q73" s="23"/>
      <c r="R73" s="13"/>
      <c r="S73" s="23"/>
      <c r="T73" s="13"/>
      <c r="U73" s="37"/>
      <c r="V73" s="13"/>
      <c r="W73" s="37"/>
      <c r="X73" s="13"/>
      <c r="Y73" s="37"/>
      <c r="Z73" s="14">
        <f t="shared" si="6"/>
        <v>0</v>
      </c>
      <c r="AA73" s="17" t="s">
        <v>58</v>
      </c>
    </row>
    <row r="74" spans="1:29" x14ac:dyDescent="0.25">
      <c r="A74" s="12" t="s">
        <v>44</v>
      </c>
      <c r="B74" s="13">
        <v>119</v>
      </c>
      <c r="C74" s="23">
        <v>201</v>
      </c>
      <c r="D74" s="13">
        <v>287</v>
      </c>
      <c r="E74" s="23">
        <v>250</v>
      </c>
      <c r="F74" s="13">
        <v>231</v>
      </c>
      <c r="G74" s="23">
        <v>140</v>
      </c>
      <c r="H74" s="13">
        <v>287</v>
      </c>
      <c r="I74" s="23">
        <v>0</v>
      </c>
      <c r="J74" s="13">
        <v>273</v>
      </c>
      <c r="K74" s="23">
        <v>252</v>
      </c>
      <c r="L74" s="13">
        <v>333</v>
      </c>
      <c r="M74" s="23">
        <v>194</v>
      </c>
      <c r="N74" s="13">
        <v>0</v>
      </c>
      <c r="O74" s="23">
        <v>115</v>
      </c>
      <c r="P74" s="13">
        <v>401</v>
      </c>
      <c r="Q74" s="23">
        <v>33</v>
      </c>
      <c r="R74" s="13">
        <v>428</v>
      </c>
      <c r="S74" s="23">
        <v>193</v>
      </c>
      <c r="T74" s="13">
        <v>329</v>
      </c>
      <c r="U74" s="37">
        <v>112</v>
      </c>
      <c r="V74" s="13">
        <v>476</v>
      </c>
      <c r="W74" s="37">
        <v>28</v>
      </c>
      <c r="X74" s="13">
        <v>248</v>
      </c>
      <c r="Y74" s="37">
        <v>195</v>
      </c>
      <c r="Z74" s="14">
        <f t="shared" si="6"/>
        <v>5125</v>
      </c>
      <c r="AA74" s="12" t="s">
        <v>44</v>
      </c>
    </row>
    <row r="75" spans="1:29" x14ac:dyDescent="0.25">
      <c r="A75" s="12" t="s">
        <v>45</v>
      </c>
      <c r="B75" s="13">
        <v>0</v>
      </c>
      <c r="C75" s="23">
        <v>3</v>
      </c>
      <c r="D75" s="13">
        <v>1</v>
      </c>
      <c r="E75" s="23">
        <v>0</v>
      </c>
      <c r="F75" s="13">
        <v>1</v>
      </c>
      <c r="G75" s="23">
        <v>0</v>
      </c>
      <c r="H75" s="13">
        <v>0</v>
      </c>
      <c r="I75" s="23">
        <v>208</v>
      </c>
      <c r="J75" s="13">
        <v>0</v>
      </c>
      <c r="K75" s="23">
        <v>0</v>
      </c>
      <c r="L75" s="13">
        <v>2</v>
      </c>
      <c r="M75" s="23">
        <v>0</v>
      </c>
      <c r="N75" s="13">
        <v>0</v>
      </c>
      <c r="O75" s="23">
        <v>0</v>
      </c>
      <c r="P75" s="13">
        <v>2</v>
      </c>
      <c r="Q75" s="23">
        <v>0</v>
      </c>
      <c r="R75" s="13">
        <v>0</v>
      </c>
      <c r="S75" s="23">
        <v>2</v>
      </c>
      <c r="T75" s="13">
        <v>2</v>
      </c>
      <c r="U75" s="37">
        <v>0</v>
      </c>
      <c r="V75" s="13">
        <v>4</v>
      </c>
      <c r="W75" s="37">
        <v>0</v>
      </c>
      <c r="X75" s="13">
        <v>1</v>
      </c>
      <c r="Y75" s="37">
        <v>0</v>
      </c>
      <c r="Z75" s="14">
        <f t="shared" si="6"/>
        <v>226</v>
      </c>
      <c r="AA75" s="12" t="s">
        <v>45</v>
      </c>
    </row>
    <row r="76" spans="1:29" x14ac:dyDescent="0.25">
      <c r="A76" s="12" t="s">
        <v>60</v>
      </c>
      <c r="B76" s="13">
        <v>0</v>
      </c>
      <c r="C76" s="23">
        <v>0</v>
      </c>
      <c r="D76" s="13">
        <v>0</v>
      </c>
      <c r="E76" s="23">
        <v>0</v>
      </c>
      <c r="F76" s="13">
        <v>0</v>
      </c>
      <c r="G76" s="23">
        <v>0</v>
      </c>
      <c r="H76" s="13">
        <v>0</v>
      </c>
      <c r="I76" s="23">
        <v>0</v>
      </c>
      <c r="J76" s="13">
        <v>0</v>
      </c>
      <c r="K76" s="23">
        <v>0</v>
      </c>
      <c r="L76" s="13">
        <v>0</v>
      </c>
      <c r="M76" s="23">
        <v>0</v>
      </c>
      <c r="N76" s="13">
        <v>0</v>
      </c>
      <c r="O76" s="23">
        <v>0</v>
      </c>
      <c r="P76" s="13">
        <v>0</v>
      </c>
      <c r="Q76" s="23">
        <v>0</v>
      </c>
      <c r="R76" s="13">
        <v>0</v>
      </c>
      <c r="S76" s="23">
        <v>0</v>
      </c>
      <c r="T76" s="13">
        <v>0</v>
      </c>
      <c r="U76" s="37">
        <v>0</v>
      </c>
      <c r="V76" s="13">
        <v>0</v>
      </c>
      <c r="W76" s="37">
        <v>0</v>
      </c>
      <c r="X76" s="13">
        <v>0</v>
      </c>
      <c r="Y76" s="37">
        <v>0</v>
      </c>
      <c r="Z76" s="14">
        <f t="shared" si="6"/>
        <v>0</v>
      </c>
      <c r="AA76" s="12" t="s">
        <v>60</v>
      </c>
    </row>
    <row r="77" spans="1:29" x14ac:dyDescent="0.25">
      <c r="A77" s="12" t="s">
        <v>46</v>
      </c>
      <c r="B77" s="13">
        <v>2</v>
      </c>
      <c r="C77" s="23">
        <v>0</v>
      </c>
      <c r="D77" s="13">
        <v>13</v>
      </c>
      <c r="E77" s="23">
        <v>0</v>
      </c>
      <c r="F77" s="13">
        <v>0</v>
      </c>
      <c r="G77" s="23">
        <v>0</v>
      </c>
      <c r="H77" s="13">
        <v>0</v>
      </c>
      <c r="I77" s="23">
        <v>0</v>
      </c>
      <c r="J77" s="13">
        <v>0</v>
      </c>
      <c r="K77" s="23">
        <v>0</v>
      </c>
      <c r="L77" s="13">
        <v>0</v>
      </c>
      <c r="M77" s="23">
        <v>0</v>
      </c>
      <c r="N77" s="13">
        <v>0</v>
      </c>
      <c r="O77" s="23">
        <v>0</v>
      </c>
      <c r="P77" s="13">
        <v>0</v>
      </c>
      <c r="Q77" s="23">
        <v>0</v>
      </c>
      <c r="R77" s="13">
        <v>0</v>
      </c>
      <c r="S77" s="23">
        <v>0</v>
      </c>
      <c r="T77" s="13">
        <v>0</v>
      </c>
      <c r="U77" s="37">
        <v>0</v>
      </c>
      <c r="V77" s="13">
        <v>0</v>
      </c>
      <c r="W77" s="37">
        <v>0</v>
      </c>
      <c r="X77" s="13">
        <v>0</v>
      </c>
      <c r="Y77" s="37">
        <v>0</v>
      </c>
      <c r="Z77" s="14">
        <f t="shared" si="6"/>
        <v>15</v>
      </c>
      <c r="AA77" s="12" t="s">
        <v>46</v>
      </c>
    </row>
    <row r="78" spans="1:29" x14ac:dyDescent="0.25">
      <c r="A78" s="17" t="s">
        <v>64</v>
      </c>
      <c r="B78" s="13"/>
      <c r="C78" s="23"/>
      <c r="D78" s="46"/>
      <c r="E78" s="23"/>
      <c r="F78" s="46"/>
      <c r="G78" s="23"/>
      <c r="H78" s="46"/>
      <c r="I78" s="23"/>
      <c r="J78" s="46"/>
      <c r="K78" s="23"/>
      <c r="L78" s="46"/>
      <c r="M78" s="37"/>
      <c r="N78" s="46"/>
      <c r="O78" s="37"/>
      <c r="P78" s="46"/>
      <c r="Q78" s="37"/>
      <c r="R78" s="46"/>
      <c r="S78" s="37"/>
      <c r="T78" s="46"/>
      <c r="U78" s="37"/>
      <c r="V78" s="46"/>
      <c r="W78" s="37"/>
      <c r="X78" s="46"/>
      <c r="Y78" s="37"/>
      <c r="Z78" s="14">
        <f t="shared" si="6"/>
        <v>0</v>
      </c>
      <c r="AA78" s="17" t="s">
        <v>59</v>
      </c>
    </row>
    <row r="79" spans="1:29" x14ac:dyDescent="0.25">
      <c r="A79" s="12" t="s">
        <v>95</v>
      </c>
      <c r="B79" s="13">
        <v>0</v>
      </c>
      <c r="C79" s="23">
        <v>0</v>
      </c>
      <c r="D79" s="46">
        <v>0</v>
      </c>
      <c r="E79" s="23">
        <v>0</v>
      </c>
      <c r="F79" s="46">
        <v>0</v>
      </c>
      <c r="G79" s="23">
        <v>0</v>
      </c>
      <c r="H79" s="46">
        <v>247</v>
      </c>
      <c r="I79" s="23">
        <v>0</v>
      </c>
      <c r="J79" s="46">
        <v>154</v>
      </c>
      <c r="K79" s="23">
        <v>123</v>
      </c>
      <c r="L79" s="46">
        <v>281</v>
      </c>
      <c r="M79" s="37">
        <v>168</v>
      </c>
      <c r="N79" s="46">
        <v>0</v>
      </c>
      <c r="O79" s="37">
        <v>40</v>
      </c>
      <c r="P79" s="46">
        <v>251</v>
      </c>
      <c r="Q79" s="37">
        <v>19</v>
      </c>
      <c r="R79" s="46">
        <v>305</v>
      </c>
      <c r="S79" s="37">
        <v>109</v>
      </c>
      <c r="T79" s="46">
        <v>221</v>
      </c>
      <c r="U79" s="37">
        <v>115</v>
      </c>
      <c r="V79" s="46">
        <v>214</v>
      </c>
      <c r="W79" s="37">
        <v>13</v>
      </c>
      <c r="X79" s="46">
        <v>153</v>
      </c>
      <c r="Y79" s="37">
        <v>66</v>
      </c>
      <c r="Z79" s="14">
        <f t="shared" si="6"/>
        <v>2479</v>
      </c>
      <c r="AA79" s="12" t="s">
        <v>47</v>
      </c>
    </row>
    <row r="80" spans="1:29" x14ac:dyDescent="0.25">
      <c r="A80" s="12" t="s">
        <v>96</v>
      </c>
      <c r="B80" s="13">
        <v>0</v>
      </c>
      <c r="C80" s="23">
        <v>0</v>
      </c>
      <c r="D80" s="46">
        <v>0</v>
      </c>
      <c r="E80" s="23">
        <v>0</v>
      </c>
      <c r="F80" s="46">
        <v>0</v>
      </c>
      <c r="G80" s="23">
        <v>0</v>
      </c>
      <c r="H80" s="46">
        <v>40</v>
      </c>
      <c r="I80" s="23">
        <v>0</v>
      </c>
      <c r="J80" s="46">
        <v>119</v>
      </c>
      <c r="K80" s="23">
        <v>129</v>
      </c>
      <c r="L80" s="46">
        <v>54</v>
      </c>
      <c r="M80" s="37">
        <v>27</v>
      </c>
      <c r="N80" s="46">
        <v>0</v>
      </c>
      <c r="O80" s="37">
        <v>74</v>
      </c>
      <c r="P80" s="46">
        <v>152</v>
      </c>
      <c r="Q80" s="37">
        <v>14</v>
      </c>
      <c r="R80" s="46">
        <v>123</v>
      </c>
      <c r="S80" s="37">
        <v>78</v>
      </c>
      <c r="T80" s="46">
        <v>110</v>
      </c>
      <c r="U80" s="37">
        <v>57</v>
      </c>
      <c r="V80" s="46">
        <v>266</v>
      </c>
      <c r="W80" s="37">
        <v>13</v>
      </c>
      <c r="X80" s="46">
        <v>96</v>
      </c>
      <c r="Y80" s="37">
        <v>131</v>
      </c>
      <c r="Z80" s="14">
        <f t="shared" si="6"/>
        <v>1483</v>
      </c>
      <c r="AA80" s="12" t="s">
        <v>48</v>
      </c>
    </row>
    <row r="81" spans="1:27" x14ac:dyDescent="0.25">
      <c r="A81" s="17" t="s">
        <v>97</v>
      </c>
      <c r="B81" s="13"/>
      <c r="C81" s="23"/>
      <c r="D81" s="46"/>
      <c r="E81" s="23"/>
      <c r="F81" s="46"/>
      <c r="G81" s="23"/>
      <c r="H81" s="46"/>
      <c r="I81" s="23"/>
      <c r="J81" s="46"/>
      <c r="K81" s="23"/>
      <c r="L81" s="46"/>
      <c r="M81" s="37"/>
      <c r="N81" s="46"/>
      <c r="O81" s="37"/>
      <c r="P81" s="46"/>
      <c r="Q81" s="37"/>
      <c r="R81" s="46"/>
      <c r="S81" s="37"/>
      <c r="T81" s="46"/>
      <c r="U81" s="37"/>
      <c r="V81" s="46"/>
      <c r="W81" s="37"/>
      <c r="X81" s="46"/>
      <c r="Y81" s="37"/>
      <c r="Z81" s="14">
        <f t="shared" si="6"/>
        <v>0</v>
      </c>
      <c r="AA81" s="12" t="s">
        <v>49</v>
      </c>
    </row>
    <row r="82" spans="1:27" x14ac:dyDescent="0.25">
      <c r="A82" s="12" t="s">
        <v>98</v>
      </c>
      <c r="B82" s="13">
        <v>0</v>
      </c>
      <c r="C82" s="23">
        <v>0</v>
      </c>
      <c r="D82" s="46">
        <v>0</v>
      </c>
      <c r="E82" s="23">
        <v>0</v>
      </c>
      <c r="F82" s="46">
        <v>0</v>
      </c>
      <c r="G82" s="23">
        <v>0</v>
      </c>
      <c r="H82" s="46">
        <v>287</v>
      </c>
      <c r="I82" s="23">
        <v>0</v>
      </c>
      <c r="J82" s="46">
        <v>271</v>
      </c>
      <c r="K82" s="23">
        <v>0</v>
      </c>
      <c r="L82" s="46">
        <v>334</v>
      </c>
      <c r="M82" s="37">
        <v>0</v>
      </c>
      <c r="N82" s="46">
        <v>0</v>
      </c>
      <c r="O82" s="37">
        <v>0</v>
      </c>
      <c r="P82" s="46">
        <v>403</v>
      </c>
      <c r="Q82" s="37">
        <v>14</v>
      </c>
      <c r="R82" s="46">
        <v>424</v>
      </c>
      <c r="S82" s="37">
        <v>0</v>
      </c>
      <c r="T82" s="46">
        <v>325</v>
      </c>
      <c r="U82" s="37">
        <v>0</v>
      </c>
      <c r="V82" s="46">
        <v>472</v>
      </c>
      <c r="W82" s="37">
        <v>0</v>
      </c>
      <c r="X82" s="46">
        <v>249</v>
      </c>
      <c r="Y82" s="37">
        <v>0</v>
      </c>
      <c r="Z82" s="14">
        <f t="shared" si="6"/>
        <v>2779</v>
      </c>
      <c r="AA82" s="12" t="s">
        <v>50</v>
      </c>
    </row>
    <row r="83" spans="1:27" x14ac:dyDescent="0.25">
      <c r="A83" s="12" t="s">
        <v>99</v>
      </c>
      <c r="B83" s="13">
        <v>0</v>
      </c>
      <c r="C83" s="23">
        <v>0</v>
      </c>
      <c r="D83" s="46">
        <v>0</v>
      </c>
      <c r="E83" s="23">
        <v>0</v>
      </c>
      <c r="F83" s="46">
        <v>0</v>
      </c>
      <c r="G83" s="23">
        <v>0</v>
      </c>
      <c r="H83" s="46">
        <v>0</v>
      </c>
      <c r="I83" s="23">
        <v>0</v>
      </c>
      <c r="J83" s="46">
        <v>2</v>
      </c>
      <c r="K83" s="23">
        <v>0</v>
      </c>
      <c r="L83" s="46">
        <v>1</v>
      </c>
      <c r="M83" s="37">
        <v>0</v>
      </c>
      <c r="N83" s="46">
        <v>0</v>
      </c>
      <c r="O83" s="37">
        <v>0</v>
      </c>
      <c r="P83" s="46">
        <v>0</v>
      </c>
      <c r="Q83" s="37">
        <v>19</v>
      </c>
      <c r="R83" s="46">
        <v>4</v>
      </c>
      <c r="S83" s="37">
        <v>0</v>
      </c>
      <c r="T83" s="46">
        <v>6</v>
      </c>
      <c r="U83" s="37">
        <v>0</v>
      </c>
      <c r="V83" s="46">
        <v>8</v>
      </c>
      <c r="W83" s="37">
        <v>0</v>
      </c>
      <c r="X83" s="46">
        <v>0</v>
      </c>
      <c r="Y83" s="37">
        <v>0</v>
      </c>
      <c r="Z83" s="14">
        <f t="shared" si="6"/>
        <v>40</v>
      </c>
      <c r="AA83" s="12" t="s">
        <v>51</v>
      </c>
    </row>
    <row r="84" spans="1:27" x14ac:dyDescent="0.25">
      <c r="A84" s="17" t="s">
        <v>100</v>
      </c>
      <c r="B84" s="13"/>
      <c r="C84" s="23"/>
      <c r="D84" s="46"/>
      <c r="E84" s="23"/>
      <c r="F84" s="46"/>
      <c r="G84" s="23"/>
      <c r="H84" s="46"/>
      <c r="I84" s="23"/>
      <c r="J84" s="46"/>
      <c r="K84" s="23"/>
      <c r="L84" s="46"/>
      <c r="M84" s="37"/>
      <c r="N84" s="46"/>
      <c r="O84" s="37"/>
      <c r="P84" s="46"/>
      <c r="Q84" s="37"/>
      <c r="R84" s="46"/>
      <c r="S84" s="37"/>
      <c r="T84" s="46"/>
      <c r="U84" s="37"/>
      <c r="V84" s="46"/>
      <c r="W84" s="37"/>
      <c r="X84" s="46"/>
      <c r="Y84" s="37"/>
      <c r="Z84" s="14">
        <f t="shared" si="6"/>
        <v>0</v>
      </c>
      <c r="AA84" s="12" t="s">
        <v>55</v>
      </c>
    </row>
    <row r="85" spans="1:27" x14ac:dyDescent="0.25">
      <c r="A85" s="12" t="s">
        <v>62</v>
      </c>
      <c r="B85" s="13">
        <v>0</v>
      </c>
      <c r="C85" s="23">
        <v>0</v>
      </c>
      <c r="D85" s="46">
        <v>0</v>
      </c>
      <c r="E85" s="23">
        <v>0</v>
      </c>
      <c r="F85" s="46">
        <v>0</v>
      </c>
      <c r="G85" s="23">
        <v>0</v>
      </c>
      <c r="H85" s="46">
        <v>0</v>
      </c>
      <c r="I85" s="23">
        <v>0</v>
      </c>
      <c r="J85" s="46">
        <v>22</v>
      </c>
      <c r="K85" s="23">
        <v>0</v>
      </c>
      <c r="L85" s="46">
        <v>3</v>
      </c>
      <c r="M85" s="37">
        <v>0</v>
      </c>
      <c r="N85" s="46">
        <v>0</v>
      </c>
      <c r="O85" s="37">
        <v>0</v>
      </c>
      <c r="P85" s="46">
        <v>2</v>
      </c>
      <c r="Q85" s="37">
        <v>1</v>
      </c>
      <c r="R85" s="46">
        <v>20</v>
      </c>
      <c r="S85" s="37">
        <v>71</v>
      </c>
      <c r="T85" s="46">
        <v>0</v>
      </c>
      <c r="U85" s="37">
        <v>4</v>
      </c>
      <c r="V85" s="46">
        <v>0</v>
      </c>
      <c r="W85" s="37">
        <v>0</v>
      </c>
      <c r="X85" s="46">
        <v>0</v>
      </c>
      <c r="Y85" s="37">
        <v>0</v>
      </c>
      <c r="Z85" s="14">
        <f t="shared" si="6"/>
        <v>123</v>
      </c>
      <c r="AA85" s="12" t="s">
        <v>56</v>
      </c>
    </row>
    <row r="86" spans="1:27" x14ac:dyDescent="0.25">
      <c r="A86" s="12" t="s">
        <v>63</v>
      </c>
      <c r="B86" s="13">
        <v>1</v>
      </c>
      <c r="C86" s="23">
        <v>0</v>
      </c>
      <c r="D86" s="13">
        <v>5</v>
      </c>
      <c r="E86" s="23">
        <v>0</v>
      </c>
      <c r="F86" s="13">
        <v>0</v>
      </c>
      <c r="G86" s="23">
        <v>0</v>
      </c>
      <c r="H86" s="13">
        <v>0</v>
      </c>
      <c r="I86" s="23">
        <v>0</v>
      </c>
      <c r="J86" s="13">
        <v>0</v>
      </c>
      <c r="K86" s="23">
        <v>0</v>
      </c>
      <c r="L86" s="13">
        <v>2</v>
      </c>
      <c r="M86" s="23">
        <v>0</v>
      </c>
      <c r="N86" s="13">
        <v>0</v>
      </c>
      <c r="O86" s="23">
        <v>0</v>
      </c>
      <c r="P86" s="13">
        <v>2</v>
      </c>
      <c r="Q86" s="23">
        <v>0</v>
      </c>
      <c r="R86" s="13">
        <v>0</v>
      </c>
      <c r="S86" s="37">
        <v>0</v>
      </c>
      <c r="T86" s="13">
        <v>0</v>
      </c>
      <c r="U86" s="37">
        <v>1</v>
      </c>
      <c r="V86" s="13">
        <v>0</v>
      </c>
      <c r="W86" s="37">
        <v>17</v>
      </c>
      <c r="X86" s="13">
        <v>0</v>
      </c>
      <c r="Y86" s="37">
        <v>0</v>
      </c>
      <c r="Z86" s="14">
        <f>SUM(B86:Y86)</f>
        <v>28</v>
      </c>
      <c r="AA86" s="17" t="s">
        <v>61</v>
      </c>
    </row>
    <row r="87" spans="1:27" x14ac:dyDescent="0.25">
      <c r="A87" s="17" t="s">
        <v>64</v>
      </c>
      <c r="B87" s="13"/>
      <c r="C87" s="23"/>
      <c r="D87" s="13"/>
      <c r="E87" s="23"/>
      <c r="F87" s="13"/>
      <c r="G87" s="23"/>
      <c r="H87" s="13"/>
      <c r="I87" s="23"/>
      <c r="J87" s="13"/>
      <c r="K87" s="23"/>
      <c r="L87" s="13"/>
      <c r="M87" s="23"/>
      <c r="N87" s="13"/>
      <c r="O87" s="23"/>
      <c r="P87" s="13"/>
      <c r="Q87" s="23"/>
      <c r="R87" s="13"/>
      <c r="S87" s="23"/>
      <c r="T87" s="13"/>
      <c r="U87" s="37"/>
      <c r="V87" s="13"/>
      <c r="W87" s="37"/>
      <c r="X87" s="13"/>
      <c r="Y87" s="37"/>
      <c r="Z87" s="14">
        <f t="shared" si="6"/>
        <v>0</v>
      </c>
      <c r="AA87" s="17" t="s">
        <v>64</v>
      </c>
    </row>
    <row r="88" spans="1:27" x14ac:dyDescent="0.25">
      <c r="A88" s="12" t="s">
        <v>65</v>
      </c>
      <c r="B88" s="13">
        <v>42</v>
      </c>
      <c r="C88" s="23">
        <v>179</v>
      </c>
      <c r="D88" s="13">
        <v>230</v>
      </c>
      <c r="E88" s="23">
        <v>191</v>
      </c>
      <c r="F88" s="13">
        <v>157</v>
      </c>
      <c r="G88" s="23">
        <v>108</v>
      </c>
      <c r="H88" s="13">
        <v>139</v>
      </c>
      <c r="I88" s="23">
        <v>95</v>
      </c>
      <c r="J88" s="13">
        <v>199</v>
      </c>
      <c r="K88" s="23">
        <v>198</v>
      </c>
      <c r="L88" s="13">
        <v>202</v>
      </c>
      <c r="M88" s="23">
        <v>111</v>
      </c>
      <c r="N88" s="13">
        <v>0</v>
      </c>
      <c r="O88" s="23">
        <v>0</v>
      </c>
      <c r="P88" s="13">
        <v>227</v>
      </c>
      <c r="Q88" s="23">
        <v>0</v>
      </c>
      <c r="R88" s="13">
        <v>283</v>
      </c>
      <c r="S88" s="23">
        <v>152</v>
      </c>
      <c r="T88" s="13">
        <v>204</v>
      </c>
      <c r="U88" s="37">
        <v>105</v>
      </c>
      <c r="V88" s="13">
        <v>424</v>
      </c>
      <c r="W88" s="37">
        <v>0</v>
      </c>
      <c r="X88" s="13">
        <v>178</v>
      </c>
      <c r="Y88" s="37">
        <v>0</v>
      </c>
      <c r="Z88" s="14">
        <f>SUM(B88:Y88)</f>
        <v>3424</v>
      </c>
      <c r="AA88" s="12" t="s">
        <v>65</v>
      </c>
    </row>
    <row r="89" spans="1:27" x14ac:dyDescent="0.25">
      <c r="A89" s="12" t="s">
        <v>66</v>
      </c>
      <c r="B89" s="13">
        <v>68</v>
      </c>
      <c r="C89" s="23">
        <v>25</v>
      </c>
      <c r="D89" s="13">
        <v>71</v>
      </c>
      <c r="E89" s="23">
        <v>59</v>
      </c>
      <c r="F89" s="13">
        <v>75</v>
      </c>
      <c r="G89" s="23">
        <v>32</v>
      </c>
      <c r="H89" s="13">
        <v>148</v>
      </c>
      <c r="I89" s="23">
        <v>113</v>
      </c>
      <c r="J89" s="13">
        <v>74</v>
      </c>
      <c r="K89" s="23">
        <v>54</v>
      </c>
      <c r="L89" s="13">
        <v>133</v>
      </c>
      <c r="M89" s="23">
        <v>84</v>
      </c>
      <c r="N89" s="13">
        <v>0</v>
      </c>
      <c r="O89" s="23">
        <v>0</v>
      </c>
      <c r="P89" s="13">
        <v>176</v>
      </c>
      <c r="Q89" s="23">
        <v>0</v>
      </c>
      <c r="R89" s="13">
        <v>145</v>
      </c>
      <c r="S89" s="23">
        <v>13</v>
      </c>
      <c r="T89" s="13">
        <v>127</v>
      </c>
      <c r="U89" s="37">
        <v>67</v>
      </c>
      <c r="V89" s="13">
        <v>56</v>
      </c>
      <c r="W89" s="37">
        <v>0</v>
      </c>
      <c r="X89" s="13">
        <v>71</v>
      </c>
      <c r="Y89" s="37">
        <v>0</v>
      </c>
      <c r="Z89" s="14">
        <f>SUM(B89:Y89)</f>
        <v>1591</v>
      </c>
      <c r="AA89" s="12" t="s">
        <v>66</v>
      </c>
    </row>
    <row r="90" spans="1:27" x14ac:dyDescent="0.25">
      <c r="A90" s="17" t="s">
        <v>67</v>
      </c>
      <c r="B90" s="13"/>
      <c r="C90" s="23"/>
      <c r="D90" s="13"/>
      <c r="E90" s="23"/>
      <c r="F90" s="13"/>
      <c r="G90" s="23"/>
      <c r="H90" s="13"/>
      <c r="I90" s="23"/>
      <c r="J90" s="13"/>
      <c r="K90" s="23"/>
      <c r="L90" s="13"/>
      <c r="M90" s="23"/>
      <c r="N90" s="13"/>
      <c r="O90" s="23"/>
      <c r="P90" s="13"/>
      <c r="Q90" s="23"/>
      <c r="R90" s="13"/>
      <c r="S90" s="23"/>
      <c r="T90" s="13"/>
      <c r="U90" s="37"/>
      <c r="V90" s="13"/>
      <c r="W90" s="37"/>
      <c r="X90" s="13"/>
      <c r="Y90" s="37"/>
      <c r="Z90" s="14">
        <f t="shared" si="6"/>
        <v>0</v>
      </c>
      <c r="AA90" s="17" t="s">
        <v>67</v>
      </c>
    </row>
    <row r="91" spans="1:27" x14ac:dyDescent="0.25">
      <c r="A91" s="12" t="s">
        <v>68</v>
      </c>
      <c r="B91" s="13">
        <v>0</v>
      </c>
      <c r="C91" s="23">
        <v>42</v>
      </c>
      <c r="D91" s="13">
        <v>0</v>
      </c>
      <c r="E91" s="23">
        <v>79</v>
      </c>
      <c r="F91" s="13">
        <v>0</v>
      </c>
      <c r="G91" s="23">
        <v>108</v>
      </c>
      <c r="H91" s="13">
        <v>0</v>
      </c>
      <c r="I91" s="23">
        <v>37</v>
      </c>
      <c r="J91" s="13">
        <v>0</v>
      </c>
      <c r="K91" s="23">
        <v>126</v>
      </c>
      <c r="L91" s="13">
        <v>0</v>
      </c>
      <c r="M91" s="23">
        <v>26</v>
      </c>
      <c r="N91" s="13">
        <v>0</v>
      </c>
      <c r="O91" s="23">
        <v>74</v>
      </c>
      <c r="P91" s="13">
        <v>0</v>
      </c>
      <c r="Q91" s="23">
        <v>13</v>
      </c>
      <c r="R91" s="13">
        <v>0</v>
      </c>
      <c r="S91" s="23">
        <v>5</v>
      </c>
      <c r="T91" s="13">
        <v>0</v>
      </c>
      <c r="U91" s="37">
        <v>52</v>
      </c>
      <c r="V91" s="13">
        <v>0</v>
      </c>
      <c r="W91" s="37">
        <v>11</v>
      </c>
      <c r="X91" s="13">
        <v>0</v>
      </c>
      <c r="Y91" s="37">
        <v>130</v>
      </c>
      <c r="Z91" s="14">
        <f t="shared" si="6"/>
        <v>703</v>
      </c>
      <c r="AA91" s="12" t="s">
        <v>68</v>
      </c>
    </row>
    <row r="92" spans="1:27" x14ac:dyDescent="0.25">
      <c r="A92" s="12" t="s">
        <v>69</v>
      </c>
      <c r="B92" s="13">
        <v>0</v>
      </c>
      <c r="C92" s="23">
        <v>43</v>
      </c>
      <c r="D92" s="13">
        <v>0</v>
      </c>
      <c r="E92" s="23">
        <v>79</v>
      </c>
      <c r="F92" s="13">
        <v>0</v>
      </c>
      <c r="G92" s="23">
        <v>108</v>
      </c>
      <c r="H92" s="13">
        <v>0</v>
      </c>
      <c r="I92" s="23">
        <v>37</v>
      </c>
      <c r="J92" s="13">
        <v>0</v>
      </c>
      <c r="K92" s="23">
        <v>125</v>
      </c>
      <c r="L92" s="13">
        <v>0</v>
      </c>
      <c r="M92" s="23">
        <v>27</v>
      </c>
      <c r="N92" s="13">
        <v>0</v>
      </c>
      <c r="O92" s="23">
        <v>74</v>
      </c>
      <c r="P92" s="13">
        <v>0</v>
      </c>
      <c r="Q92" s="23">
        <v>13</v>
      </c>
      <c r="R92" s="13">
        <v>0</v>
      </c>
      <c r="S92" s="23">
        <v>75</v>
      </c>
      <c r="T92" s="13">
        <v>0</v>
      </c>
      <c r="U92" s="37">
        <v>52</v>
      </c>
      <c r="V92" s="13">
        <v>0</v>
      </c>
      <c r="W92" s="37">
        <v>11</v>
      </c>
      <c r="X92" s="13">
        <v>0</v>
      </c>
      <c r="Y92" s="37">
        <v>130</v>
      </c>
      <c r="Z92" s="14">
        <f t="shared" si="6"/>
        <v>774</v>
      </c>
      <c r="AA92" s="12" t="s">
        <v>69</v>
      </c>
    </row>
    <row r="93" spans="1:27" x14ac:dyDescent="0.25">
      <c r="A93" s="12" t="s">
        <v>103</v>
      </c>
      <c r="B93" s="13">
        <v>0</v>
      </c>
      <c r="C93" s="23"/>
      <c r="D93" s="13">
        <v>0</v>
      </c>
      <c r="E93" s="23">
        <v>0</v>
      </c>
      <c r="F93" s="13">
        <v>0</v>
      </c>
      <c r="G93" s="23">
        <v>0</v>
      </c>
      <c r="H93" s="13">
        <v>0</v>
      </c>
      <c r="I93" s="23">
        <v>0</v>
      </c>
      <c r="J93" s="13">
        <v>0</v>
      </c>
      <c r="K93" s="23">
        <v>0</v>
      </c>
      <c r="L93" s="13">
        <v>0</v>
      </c>
      <c r="M93" s="23">
        <v>0</v>
      </c>
      <c r="N93" s="13">
        <v>0</v>
      </c>
      <c r="O93" s="23">
        <v>1</v>
      </c>
      <c r="P93" s="13">
        <v>0</v>
      </c>
      <c r="Q93" s="23">
        <v>1</v>
      </c>
      <c r="R93" s="13">
        <v>0</v>
      </c>
      <c r="S93" s="23">
        <v>3</v>
      </c>
      <c r="T93" s="13">
        <v>0</v>
      </c>
      <c r="U93" s="37">
        <v>5</v>
      </c>
      <c r="V93" s="13">
        <v>0</v>
      </c>
      <c r="W93" s="37">
        <v>2</v>
      </c>
      <c r="X93" s="13">
        <v>0</v>
      </c>
      <c r="Y93" s="37">
        <v>1</v>
      </c>
      <c r="Z93" s="14"/>
      <c r="AA93" s="12"/>
    </row>
    <row r="94" spans="1:27" x14ac:dyDescent="0.25">
      <c r="A94" s="12" t="s">
        <v>104</v>
      </c>
      <c r="B94" s="13">
        <v>0</v>
      </c>
      <c r="C94" s="23">
        <v>19</v>
      </c>
      <c r="D94" s="13">
        <v>0</v>
      </c>
      <c r="E94" s="23">
        <v>23</v>
      </c>
      <c r="F94" s="13">
        <v>0</v>
      </c>
      <c r="G94" s="23">
        <v>10</v>
      </c>
      <c r="H94" s="13">
        <v>0</v>
      </c>
      <c r="I94" s="23">
        <v>22</v>
      </c>
      <c r="J94" s="13">
        <v>0</v>
      </c>
      <c r="K94" s="23">
        <v>12</v>
      </c>
      <c r="L94" s="13">
        <v>0</v>
      </c>
      <c r="M94" s="23">
        <v>20</v>
      </c>
      <c r="N94" s="13">
        <v>0</v>
      </c>
      <c r="O94" s="23">
        <v>0</v>
      </c>
      <c r="P94" s="13">
        <v>0</v>
      </c>
      <c r="Q94" s="23">
        <v>0</v>
      </c>
      <c r="R94" s="13">
        <v>0</v>
      </c>
      <c r="S94" s="23">
        <v>11</v>
      </c>
      <c r="T94" s="13">
        <v>0</v>
      </c>
      <c r="U94" s="37">
        <v>7</v>
      </c>
      <c r="V94" s="13">
        <v>0</v>
      </c>
      <c r="W94" s="37">
        <v>0</v>
      </c>
      <c r="X94" s="13">
        <v>0</v>
      </c>
      <c r="Y94" s="37">
        <v>0</v>
      </c>
      <c r="Z94" s="14">
        <f t="shared" si="6"/>
        <v>124</v>
      </c>
      <c r="AA94" s="12" t="s">
        <v>70</v>
      </c>
    </row>
    <row r="95" spans="1:27" x14ac:dyDescent="0.25">
      <c r="A95" s="12" t="s">
        <v>106</v>
      </c>
      <c r="B95" s="13">
        <v>0</v>
      </c>
      <c r="C95" s="23">
        <v>0</v>
      </c>
      <c r="D95" s="13">
        <v>0</v>
      </c>
      <c r="E95" s="23">
        <v>0</v>
      </c>
      <c r="F95" s="13">
        <v>0</v>
      </c>
      <c r="G95" s="23">
        <v>0</v>
      </c>
      <c r="H95" s="13">
        <v>0</v>
      </c>
      <c r="I95" s="23">
        <v>7</v>
      </c>
      <c r="J95" s="13">
        <v>0</v>
      </c>
      <c r="K95" s="23">
        <v>11</v>
      </c>
      <c r="L95" s="13">
        <v>0</v>
      </c>
      <c r="M95" s="23">
        <v>7</v>
      </c>
      <c r="N95" s="13">
        <v>0</v>
      </c>
      <c r="O95" s="23">
        <v>23</v>
      </c>
      <c r="P95" s="13">
        <v>0</v>
      </c>
      <c r="Q95" s="23">
        <v>0</v>
      </c>
      <c r="R95" s="13">
        <v>0</v>
      </c>
      <c r="S95" s="23">
        <v>11</v>
      </c>
      <c r="T95" s="13">
        <v>0</v>
      </c>
      <c r="U95" s="37">
        <v>2</v>
      </c>
      <c r="V95" s="13">
        <v>0</v>
      </c>
      <c r="W95" s="37">
        <v>5</v>
      </c>
      <c r="X95" s="13">
        <v>0</v>
      </c>
      <c r="Y95" s="37">
        <v>0</v>
      </c>
      <c r="Z95" s="14">
        <f t="shared" si="6"/>
        <v>66</v>
      </c>
      <c r="AA95" s="12" t="s">
        <v>71</v>
      </c>
    </row>
    <row r="96" spans="1:27" x14ac:dyDescent="0.25">
      <c r="A96" s="12" t="s">
        <v>105</v>
      </c>
      <c r="B96" s="13">
        <v>0</v>
      </c>
      <c r="C96" s="23">
        <v>138</v>
      </c>
      <c r="D96" s="13">
        <v>0</v>
      </c>
      <c r="E96" s="23">
        <v>143</v>
      </c>
      <c r="F96" s="13">
        <v>0</v>
      </c>
      <c r="G96" s="23">
        <v>69</v>
      </c>
      <c r="H96" s="13">
        <v>0</v>
      </c>
      <c r="I96" s="23">
        <v>140</v>
      </c>
      <c r="J96" s="13">
        <v>0</v>
      </c>
      <c r="K96" s="23">
        <v>98</v>
      </c>
      <c r="L96" s="13">
        <v>0</v>
      </c>
      <c r="M96" s="23">
        <v>138</v>
      </c>
      <c r="N96" s="13">
        <v>0</v>
      </c>
      <c r="O96" s="23">
        <v>16</v>
      </c>
      <c r="P96" s="13">
        <v>0</v>
      </c>
      <c r="Q96" s="23">
        <v>19</v>
      </c>
      <c r="R96" s="13">
        <v>0</v>
      </c>
      <c r="S96" s="23">
        <v>95</v>
      </c>
      <c r="T96" s="13">
        <v>0</v>
      </c>
      <c r="U96" s="37">
        <v>98</v>
      </c>
      <c r="V96" s="13">
        <v>0</v>
      </c>
      <c r="W96" s="37">
        <v>8</v>
      </c>
      <c r="X96" s="13">
        <v>0</v>
      </c>
      <c r="Y96" s="37">
        <v>66</v>
      </c>
      <c r="Z96" s="14">
        <f t="shared" si="6"/>
        <v>1028</v>
      </c>
      <c r="AA96" s="12" t="s">
        <v>72</v>
      </c>
    </row>
    <row r="97" spans="1:27" ht="28.5" customHeight="1" x14ac:dyDescent="0.25">
      <c r="A97" s="52" t="s">
        <v>107</v>
      </c>
      <c r="B97" s="13">
        <v>0</v>
      </c>
      <c r="C97" s="23">
        <v>4</v>
      </c>
      <c r="D97" s="13">
        <v>0</v>
      </c>
      <c r="E97" s="23">
        <v>4</v>
      </c>
      <c r="F97" s="13">
        <v>0</v>
      </c>
      <c r="G97" s="23">
        <v>0</v>
      </c>
      <c r="H97" s="13">
        <v>0</v>
      </c>
      <c r="I97" s="23">
        <v>2</v>
      </c>
      <c r="J97" s="13">
        <v>0</v>
      </c>
      <c r="K97" s="23">
        <v>6</v>
      </c>
      <c r="L97" s="13">
        <v>0</v>
      </c>
      <c r="M97" s="23">
        <v>3</v>
      </c>
      <c r="N97" s="13">
        <v>0</v>
      </c>
      <c r="O97" s="23">
        <v>1</v>
      </c>
      <c r="P97" s="13">
        <v>0</v>
      </c>
      <c r="Q97" s="23">
        <v>0</v>
      </c>
      <c r="R97" s="13"/>
      <c r="S97" s="23">
        <v>1</v>
      </c>
      <c r="T97" s="13">
        <v>0</v>
      </c>
      <c r="U97" s="37">
        <v>10</v>
      </c>
      <c r="V97" s="13">
        <v>0</v>
      </c>
      <c r="W97" s="37">
        <v>0</v>
      </c>
      <c r="X97" s="13">
        <v>0</v>
      </c>
      <c r="Y97" s="37">
        <v>0</v>
      </c>
      <c r="Z97" s="14">
        <f>SUM(B97:Y97)</f>
        <v>31</v>
      </c>
      <c r="AA97" s="12" t="s">
        <v>73</v>
      </c>
    </row>
    <row r="98" spans="1:27" x14ac:dyDescent="0.25">
      <c r="A98" s="12"/>
      <c r="B98" s="13"/>
      <c r="C98" s="23">
        <v>0</v>
      </c>
      <c r="D98" s="13"/>
      <c r="E98" s="23">
        <v>1</v>
      </c>
      <c r="F98" s="13"/>
      <c r="G98" s="23">
        <v>0</v>
      </c>
      <c r="H98" s="13"/>
      <c r="I98" s="23">
        <v>0</v>
      </c>
      <c r="J98" s="13"/>
      <c r="K98" s="23"/>
      <c r="L98" s="13"/>
      <c r="M98" s="23"/>
      <c r="N98" s="13">
        <v>0</v>
      </c>
      <c r="O98" s="23"/>
      <c r="P98" s="13"/>
      <c r="Q98" s="23"/>
      <c r="R98" s="13"/>
      <c r="S98" s="23"/>
      <c r="T98" s="13"/>
      <c r="U98" s="37"/>
      <c r="V98" s="13"/>
      <c r="W98" s="37"/>
      <c r="X98" s="13"/>
      <c r="Y98" s="37"/>
      <c r="Z98" s="14">
        <f>SUM(B98:Y98)</f>
        <v>1</v>
      </c>
      <c r="AA98" s="12" t="s">
        <v>74</v>
      </c>
    </row>
    <row r="99" spans="1:27" x14ac:dyDescent="0.25">
      <c r="A99" s="18" t="s">
        <v>30</v>
      </c>
      <c r="B99" s="13">
        <v>121</v>
      </c>
      <c r="C99" s="23">
        <f>SUM(C59:C67)</f>
        <v>204</v>
      </c>
      <c r="D99" s="13">
        <f>SUM(D74:D77)</f>
        <v>301</v>
      </c>
      <c r="E99" s="23">
        <f t="shared" ref="E99:K99" si="7">SUM(E59:E67)</f>
        <v>250</v>
      </c>
      <c r="F99" s="13">
        <f t="shared" si="7"/>
        <v>232</v>
      </c>
      <c r="G99" s="23">
        <f t="shared" si="7"/>
        <v>140</v>
      </c>
      <c r="H99" s="13">
        <f t="shared" si="7"/>
        <v>287</v>
      </c>
      <c r="I99" s="23">
        <f t="shared" si="7"/>
        <v>208</v>
      </c>
      <c r="J99" s="13">
        <f t="shared" si="7"/>
        <v>273</v>
      </c>
      <c r="K99" s="23">
        <f t="shared" si="7"/>
        <v>252</v>
      </c>
      <c r="L99" s="13">
        <f>SUM(L58:L67)</f>
        <v>335</v>
      </c>
      <c r="M99" s="23">
        <f>SUM(M58:M67)</f>
        <v>195</v>
      </c>
      <c r="N99" s="54">
        <f>+N59+N60+N61+N62+N63+N64+N65+N67</f>
        <v>0</v>
      </c>
      <c r="O99" s="23">
        <f>SUM(O59:O67)</f>
        <v>115</v>
      </c>
      <c r="P99" s="54">
        <f>+P59+P60+P61+P62+P63+P64+P65+P67</f>
        <v>355</v>
      </c>
      <c r="Q99" s="23">
        <f>SUM(Q58:Q67)</f>
        <v>33</v>
      </c>
      <c r="R99" s="46">
        <f>SUM(R59:R67)</f>
        <v>428</v>
      </c>
      <c r="S99" s="54">
        <f>SUM(S59:S67)</f>
        <v>196</v>
      </c>
      <c r="T99" s="46">
        <f t="shared" ref="T99:Y99" si="8">SUM(T59:T67)</f>
        <v>331</v>
      </c>
      <c r="U99" s="37">
        <f t="shared" si="8"/>
        <v>172</v>
      </c>
      <c r="V99" s="46">
        <f t="shared" si="8"/>
        <v>480</v>
      </c>
      <c r="W99" s="37">
        <f t="shared" si="8"/>
        <v>28</v>
      </c>
      <c r="X99" s="46">
        <f t="shared" si="8"/>
        <v>249</v>
      </c>
      <c r="Y99" s="23">
        <f t="shared" si="8"/>
        <v>196</v>
      </c>
      <c r="Z99" s="27">
        <f>SUM(B99:Y99)</f>
        <v>5381</v>
      </c>
      <c r="AA99" s="18" t="s">
        <v>30</v>
      </c>
    </row>
    <row r="104" spans="1:27" ht="19.5" x14ac:dyDescent="0.3">
      <c r="A104" s="58" t="s">
        <v>79</v>
      </c>
      <c r="B104" s="59"/>
    </row>
    <row r="105" spans="1:27" x14ac:dyDescent="0.25">
      <c r="A105" s="41" t="s">
        <v>38</v>
      </c>
    </row>
    <row r="106" spans="1:27" x14ac:dyDescent="0.25">
      <c r="A106" s="38" t="s">
        <v>33</v>
      </c>
      <c r="B106" s="39">
        <f t="shared" ref="B106:B111" si="9">+Z59+Z21</f>
        <v>102</v>
      </c>
    </row>
    <row r="107" spans="1:27" x14ac:dyDescent="0.25">
      <c r="A107" s="38" t="s">
        <v>34</v>
      </c>
      <c r="B107" s="39">
        <f t="shared" si="9"/>
        <v>993</v>
      </c>
    </row>
    <row r="108" spans="1:27" x14ac:dyDescent="0.25">
      <c r="A108" s="38" t="s">
        <v>39</v>
      </c>
      <c r="B108" s="39">
        <f t="shared" si="9"/>
        <v>2050</v>
      </c>
    </row>
    <row r="109" spans="1:27" x14ac:dyDescent="0.25">
      <c r="A109" s="38" t="s">
        <v>40</v>
      </c>
      <c r="B109" s="39">
        <f t="shared" si="9"/>
        <v>1412</v>
      </c>
    </row>
    <row r="110" spans="1:27" x14ac:dyDescent="0.25">
      <c r="A110" s="38" t="s">
        <v>41</v>
      </c>
      <c r="B110" s="39">
        <f t="shared" si="9"/>
        <v>532</v>
      </c>
    </row>
    <row r="111" spans="1:27" x14ac:dyDescent="0.25">
      <c r="A111" s="38" t="s">
        <v>42</v>
      </c>
      <c r="B111" s="39">
        <f t="shared" si="9"/>
        <v>912</v>
      </c>
    </row>
    <row r="112" spans="1:27" x14ac:dyDescent="0.25">
      <c r="A112" s="38" t="s">
        <v>43</v>
      </c>
      <c r="B112" s="39">
        <f>+Z65+Z28</f>
        <v>1086</v>
      </c>
    </row>
    <row r="113" spans="1:4" x14ac:dyDescent="0.25">
      <c r="A113" s="38" t="s">
        <v>35</v>
      </c>
      <c r="B113" s="39">
        <f>+Z67+Z29</f>
        <v>934</v>
      </c>
      <c r="C113" s="44"/>
      <c r="D113" s="14"/>
    </row>
    <row r="114" spans="1:4" x14ac:dyDescent="0.25">
      <c r="A114" s="41" t="s">
        <v>57</v>
      </c>
      <c r="B114" s="39"/>
      <c r="C114" s="14"/>
      <c r="D114" s="14"/>
    </row>
    <row r="115" spans="1:4" x14ac:dyDescent="0.25">
      <c r="A115" s="38" t="s">
        <v>52</v>
      </c>
      <c r="B115" s="39">
        <f>+Z31+Z69</f>
        <v>5231</v>
      </c>
      <c r="C115" s="14"/>
      <c r="D115" s="14"/>
    </row>
    <row r="116" spans="1:4" x14ac:dyDescent="0.25">
      <c r="A116" s="38" t="s">
        <v>53</v>
      </c>
      <c r="B116" s="39">
        <f>+Z32+Z70</f>
        <v>3494</v>
      </c>
      <c r="C116" s="44"/>
      <c r="D116" s="14"/>
    </row>
    <row r="117" spans="1:4" x14ac:dyDescent="0.25">
      <c r="A117" s="38" t="s">
        <v>54</v>
      </c>
      <c r="B117" s="39">
        <f>+Z33+Z71</f>
        <v>0</v>
      </c>
      <c r="C117" s="14"/>
      <c r="D117" s="14"/>
    </row>
    <row r="118" spans="1:4" x14ac:dyDescent="0.25">
      <c r="A118" s="38" t="s">
        <v>36</v>
      </c>
      <c r="B118" s="39">
        <f>+Z34+Z72</f>
        <v>0</v>
      </c>
      <c r="C118" s="14"/>
      <c r="D118" s="14"/>
    </row>
    <row r="119" spans="1:4" x14ac:dyDescent="0.25">
      <c r="A119" s="41" t="s">
        <v>58</v>
      </c>
      <c r="B119" s="13"/>
      <c r="C119" s="14"/>
      <c r="D119" s="14"/>
    </row>
    <row r="120" spans="1:4" x14ac:dyDescent="0.25">
      <c r="A120" s="40" t="s">
        <v>75</v>
      </c>
      <c r="B120" s="39">
        <f>+Z36</f>
        <v>0</v>
      </c>
      <c r="C120" s="44"/>
      <c r="D120" s="14"/>
    </row>
    <row r="121" spans="1:4" x14ac:dyDescent="0.25">
      <c r="A121" s="38" t="s">
        <v>44</v>
      </c>
      <c r="B121" s="39">
        <f>+Z37+Z74</f>
        <v>8446</v>
      </c>
      <c r="C121" s="14"/>
      <c r="D121" s="14"/>
    </row>
    <row r="122" spans="1:4" x14ac:dyDescent="0.25">
      <c r="A122" s="38" t="s">
        <v>45</v>
      </c>
      <c r="B122" s="39">
        <f>+Z38+Z75</f>
        <v>228</v>
      </c>
      <c r="C122" s="14"/>
      <c r="D122" s="14"/>
    </row>
    <row r="123" spans="1:4" x14ac:dyDescent="0.25">
      <c r="A123" s="38" t="s">
        <v>60</v>
      </c>
      <c r="B123" s="39">
        <f>+Z76+Z39</f>
        <v>0</v>
      </c>
      <c r="C123" s="14"/>
      <c r="D123" s="14"/>
    </row>
    <row r="124" spans="1:4" x14ac:dyDescent="0.25">
      <c r="A124" s="38" t="s">
        <v>46</v>
      </c>
      <c r="B124" s="39">
        <f>+Z77+Z40</f>
        <v>31</v>
      </c>
      <c r="C124" s="14"/>
      <c r="D124" s="14"/>
    </row>
    <row r="125" spans="1:4" x14ac:dyDescent="0.25">
      <c r="A125" s="41" t="s">
        <v>76</v>
      </c>
      <c r="B125" s="13"/>
      <c r="C125" s="14"/>
      <c r="D125" s="14"/>
    </row>
    <row r="126" spans="1:4" x14ac:dyDescent="0.25">
      <c r="A126" s="38" t="s">
        <v>47</v>
      </c>
      <c r="B126" s="39">
        <f>+Z42+Z79</f>
        <v>3675</v>
      </c>
      <c r="C126" s="44"/>
      <c r="D126" s="14"/>
    </row>
    <row r="127" spans="1:4" x14ac:dyDescent="0.25">
      <c r="A127" s="38" t="s">
        <v>48</v>
      </c>
      <c r="B127" s="39">
        <f>+Z43+Z80</f>
        <v>2930</v>
      </c>
      <c r="C127" s="14"/>
      <c r="D127" s="14"/>
    </row>
    <row r="128" spans="1:4" x14ac:dyDescent="0.25">
      <c r="A128" s="38" t="s">
        <v>49</v>
      </c>
      <c r="B128" s="39">
        <f>+Z44+Z81</f>
        <v>0</v>
      </c>
      <c r="C128" s="14"/>
      <c r="D128" s="14"/>
    </row>
    <row r="129" spans="1:4" x14ac:dyDescent="0.25">
      <c r="A129" s="38" t="s">
        <v>50</v>
      </c>
      <c r="B129" s="39">
        <f>+Z45+Z82</f>
        <v>5383</v>
      </c>
      <c r="C129" s="14"/>
      <c r="D129" s="14"/>
    </row>
    <row r="130" spans="1:4" x14ac:dyDescent="0.25">
      <c r="A130" s="38" t="s">
        <v>51</v>
      </c>
      <c r="B130" s="39">
        <f>+Z46+Z83</f>
        <v>79</v>
      </c>
      <c r="C130" s="14"/>
      <c r="D130" s="14"/>
    </row>
    <row r="131" spans="1:4" x14ac:dyDescent="0.25">
      <c r="A131" s="38" t="s">
        <v>55</v>
      </c>
      <c r="B131" s="39" t="e">
        <f>+#REF!+Z84</f>
        <v>#REF!</v>
      </c>
      <c r="C131" s="14"/>
      <c r="D131" s="14"/>
    </row>
    <row r="132" spans="1:4" x14ac:dyDescent="0.25">
      <c r="A132" s="38" t="s">
        <v>56</v>
      </c>
      <c r="B132" s="39" t="e">
        <f>+#REF!+Z85</f>
        <v>#REF!</v>
      </c>
      <c r="C132" s="14"/>
      <c r="D132" s="14"/>
    </row>
    <row r="133" spans="1:4" x14ac:dyDescent="0.25">
      <c r="A133" s="41" t="s">
        <v>77</v>
      </c>
      <c r="B133" s="39"/>
      <c r="C133" s="14"/>
      <c r="D133" s="14"/>
    </row>
    <row r="134" spans="1:4" x14ac:dyDescent="0.25">
      <c r="A134" s="38" t="s">
        <v>68</v>
      </c>
      <c r="B134" s="39">
        <f>+Z91</f>
        <v>703</v>
      </c>
      <c r="C134" s="14"/>
      <c r="D134" s="14"/>
    </row>
    <row r="135" spans="1:4" x14ac:dyDescent="0.25">
      <c r="A135" s="38" t="s">
        <v>69</v>
      </c>
      <c r="B135" s="39">
        <f>+Z92</f>
        <v>774</v>
      </c>
      <c r="C135" s="14"/>
      <c r="D135" s="14"/>
    </row>
    <row r="136" spans="1:4" x14ac:dyDescent="0.25">
      <c r="A136" s="38" t="s">
        <v>70</v>
      </c>
      <c r="B136" s="39">
        <f t="shared" ref="B136:B140" si="10">+Z94</f>
        <v>124</v>
      </c>
      <c r="C136" s="14"/>
      <c r="D136" s="14"/>
    </row>
    <row r="137" spans="1:4" x14ac:dyDescent="0.25">
      <c r="A137" s="38" t="s">
        <v>71</v>
      </c>
      <c r="B137" s="39">
        <f t="shared" si="10"/>
        <v>66</v>
      </c>
      <c r="C137" s="14"/>
      <c r="D137" s="14"/>
    </row>
    <row r="138" spans="1:4" x14ac:dyDescent="0.25">
      <c r="A138" s="38" t="s">
        <v>72</v>
      </c>
      <c r="B138" s="39">
        <f t="shared" si="10"/>
        <v>1028</v>
      </c>
      <c r="C138" s="14"/>
      <c r="D138" s="14"/>
    </row>
    <row r="139" spans="1:4" x14ac:dyDescent="0.25">
      <c r="A139" s="38" t="s">
        <v>73</v>
      </c>
      <c r="B139" s="39">
        <f t="shared" si="10"/>
        <v>31</v>
      </c>
      <c r="C139" s="14"/>
      <c r="D139" s="14"/>
    </row>
    <row r="140" spans="1:4" x14ac:dyDescent="0.25">
      <c r="A140" s="38" t="s">
        <v>74</v>
      </c>
      <c r="B140" s="39">
        <f t="shared" si="10"/>
        <v>1</v>
      </c>
      <c r="C140" s="14"/>
      <c r="D140" s="14"/>
    </row>
    <row r="141" spans="1:4" x14ac:dyDescent="0.25">
      <c r="A141" s="41" t="s">
        <v>61</v>
      </c>
      <c r="B141" s="39"/>
      <c r="C141" s="14"/>
      <c r="D141" s="14"/>
    </row>
    <row r="142" spans="1:4" x14ac:dyDescent="0.25">
      <c r="A142" s="38" t="s">
        <v>62</v>
      </c>
      <c r="B142" s="39" t="e">
        <f>+Z48+#REF!</f>
        <v>#REF!</v>
      </c>
      <c r="C142" s="14"/>
      <c r="D142" s="14"/>
    </row>
    <row r="143" spans="1:4" x14ac:dyDescent="0.25">
      <c r="A143" s="38" t="s">
        <v>63</v>
      </c>
      <c r="B143" s="39" t="e">
        <f>+Z49+#REF!</f>
        <v>#REF!</v>
      </c>
      <c r="C143" s="14"/>
      <c r="D143" s="14"/>
    </row>
    <row r="144" spans="1:4" x14ac:dyDescent="0.25">
      <c r="A144" s="38"/>
      <c r="B144" s="39"/>
      <c r="C144" s="14"/>
      <c r="D144" s="14"/>
    </row>
    <row r="145" spans="1:4" x14ac:dyDescent="0.25">
      <c r="A145" s="41" t="s">
        <v>64</v>
      </c>
      <c r="B145" s="13"/>
      <c r="C145" s="14"/>
      <c r="D145" s="14"/>
    </row>
    <row r="146" spans="1:4" x14ac:dyDescent="0.25">
      <c r="A146" s="38" t="s">
        <v>65</v>
      </c>
      <c r="B146" s="13">
        <f>+Z88+Z51</f>
        <v>5448</v>
      </c>
      <c r="C146" s="14"/>
      <c r="D146" s="14"/>
    </row>
    <row r="147" spans="1:4" x14ac:dyDescent="0.25">
      <c r="A147" s="38" t="s">
        <v>66</v>
      </c>
      <c r="B147" s="13">
        <f>+Z89+Z52</f>
        <v>2613</v>
      </c>
      <c r="C147" s="14"/>
      <c r="D147" s="14"/>
    </row>
    <row r="148" spans="1:4" ht="19.5" x14ac:dyDescent="0.3">
      <c r="A148" s="42" t="s">
        <v>78</v>
      </c>
      <c r="B148" s="43">
        <f>SUM(B106:B113)</f>
        <v>8021</v>
      </c>
      <c r="C148" s="14"/>
      <c r="D148" s="14"/>
    </row>
    <row r="149" spans="1:4" x14ac:dyDescent="0.25">
      <c r="C149" s="14"/>
      <c r="D149" s="14"/>
    </row>
  </sheetData>
  <mergeCells count="27">
    <mergeCell ref="A104:B104"/>
    <mergeCell ref="A2:N2"/>
    <mergeCell ref="A3:N3"/>
    <mergeCell ref="B18:C18"/>
    <mergeCell ref="N18:O18"/>
    <mergeCell ref="L56:M56"/>
    <mergeCell ref="N56:O56"/>
    <mergeCell ref="B56:C56"/>
    <mergeCell ref="D56:E56"/>
    <mergeCell ref="F56:G56"/>
    <mergeCell ref="H56:I56"/>
    <mergeCell ref="J56:K56"/>
    <mergeCell ref="D18:E18"/>
    <mergeCell ref="F18:G18"/>
    <mergeCell ref="H18:I18"/>
    <mergeCell ref="J18:K18"/>
    <mergeCell ref="L18:M18"/>
    <mergeCell ref="P56:Q56"/>
    <mergeCell ref="R56:S56"/>
    <mergeCell ref="T56:U56"/>
    <mergeCell ref="X56:Y56"/>
    <mergeCell ref="R18:S18"/>
    <mergeCell ref="T18:U18"/>
    <mergeCell ref="V18:W18"/>
    <mergeCell ref="X18:Y18"/>
    <mergeCell ref="V56:W56"/>
    <mergeCell ref="P18:Q18"/>
  </mergeCells>
  <pageMargins left="0" right="0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Atenciones 2017</vt:lpstr>
      <vt:lpstr>'Atenciones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2018-02-28T20:20:42Z</dcterms:modified>
</cp:coreProperties>
</file>